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9320" windowHeight="9972"/>
  </bookViews>
  <sheets>
    <sheet name="Лист 1" sheetId="1" r:id="rId1"/>
  </sheets>
  <definedNames>
    <definedName name="_xlnm.Print_Titles" localSheetId="0">'Лист 1'!$4:$5</definedName>
    <definedName name="_xlnm.Print_Area" localSheetId="0">'Лист 1'!$A$1:$E$41</definedName>
  </definedNames>
  <calcPr calcId="125725"/>
</workbook>
</file>

<file path=xl/calcChain.xml><?xml version="1.0" encoding="utf-8"?>
<calcChain xmlns="http://schemas.openxmlformats.org/spreadsheetml/2006/main">
  <c r="B11" i="1"/>
  <c r="C41"/>
  <c r="B36"/>
  <c r="B33"/>
  <c r="B28"/>
  <c r="B14"/>
  <c r="B16"/>
  <c r="B19"/>
  <c r="C11"/>
  <c r="B12"/>
  <c r="C8"/>
  <c r="D8"/>
  <c r="E8"/>
  <c r="B20"/>
  <c r="B21"/>
  <c r="B29"/>
  <c r="B31"/>
  <c r="B32"/>
  <c r="B37"/>
  <c r="B39"/>
  <c r="E11"/>
  <c r="E18"/>
  <c r="E27"/>
  <c r="E35"/>
  <c r="E41" l="1"/>
  <c r="E23"/>
  <c r="C30" l="1"/>
  <c r="B30" s="1"/>
  <c r="B6"/>
  <c r="D24"/>
  <c r="B24" s="1"/>
  <c r="B9"/>
  <c r="B8" s="1"/>
  <c r="C35"/>
  <c r="D18"/>
  <c r="B23" l="1"/>
  <c r="D25"/>
  <c r="B25" s="1"/>
  <c r="C18"/>
  <c r="D11" l="1"/>
  <c r="D35"/>
  <c r="B18" l="1"/>
  <c r="D27"/>
  <c r="D41" s="1"/>
  <c r="D23"/>
  <c r="B27" l="1"/>
  <c r="C27"/>
  <c r="C23"/>
  <c r="B35"/>
  <c r="B41" l="1"/>
</calcChain>
</file>

<file path=xl/sharedStrings.xml><?xml version="1.0" encoding="utf-8"?>
<sst xmlns="http://schemas.openxmlformats.org/spreadsheetml/2006/main" count="35" uniqueCount="35">
  <si>
    <t xml:space="preserve">Здание школы по ул. Леваневского, 2а в г. Ижевске </t>
  </si>
  <si>
    <t xml:space="preserve">Средняя общеобразовательная школа в п. Кез Удмуртской Республики </t>
  </si>
  <si>
    <t>Здание дошкольной образовательной организации с группами для детей до трех лет с пищеблоком и прачечной  в с. Шаркан  Удмуртской Республики</t>
  </si>
  <si>
    <t>Многофункциональное спортивное сооружение д.Поршур-Тукля Увинского района</t>
  </si>
  <si>
    <t>Детский сад в жилом районе Сельхозвыставка в Индустриальном районе г. Ижевска</t>
  </si>
  <si>
    <t>Общеобразовательная школа  по ул. Архитектора  П.П. Берша в Устиновском районе г. Ижевска</t>
  </si>
  <si>
    <t>Строительство ФАПа в д.Палагай  Юкаменского района УР</t>
  </si>
  <si>
    <t>Здание детского сада на 220 мест в 7 микрорайоне Восточного жилого района в Устиновском районе г. Ижевска</t>
  </si>
  <si>
    <t>Здание детского сада на 220 мест в 8 микрорайоне Восточного жилого района в Устиновском районе г. Ижевска</t>
  </si>
  <si>
    <t>Здание дошкольной образовательной организации с группами для детей до трех лет с пищеблоком и прачечной в д. Хохряки Завьяловского района  Удмуртской Республики (в т.ч. ПИР)</t>
  </si>
  <si>
    <t>Здание дошкольной образовательной организации с группами для детей до трех лет с пищеблоком и прачечной по ул. Куйбышева в г. Глазове Удмуртской Республики (в т.ч. ПИР)</t>
  </si>
  <si>
    <t>Детский сад на 220 мест по ул. Мельникова, 4а в г. Сарапуле Удмуртской Республики (в т.ч. ПИР)</t>
  </si>
  <si>
    <t>тыс. рублей</t>
  </si>
  <si>
    <t>Переселение граждан из ветхого аварийного фонда</t>
  </si>
  <si>
    <t>Объём 
бюджетных ассигнований, предоставляемых на осуществление капитальных вложений
в 2018 году</t>
  </si>
  <si>
    <t>Наименование объекта</t>
  </si>
  <si>
    <t>в том числе по источникам финансирования</t>
  </si>
  <si>
    <t>бюджет Удмуртской Республики</t>
  </si>
  <si>
    <t>федеральный бюджет</t>
  </si>
  <si>
    <t>иные источники финансирования</t>
  </si>
  <si>
    <t>Межшкольный стадион МАОУ "Гимназия № 56" по адресу ул. Удмуртская, 250а в Индустриальном районе города Ижевска</t>
  </si>
  <si>
    <t>Межшкольный стадион МБОУ "СОШ № 74" по адресу ул. Ленина, 168 в Первомайском районе города Ижевска</t>
  </si>
  <si>
    <t>Региональный центр по лыжным гонкам в с. Шаркан</t>
  </si>
  <si>
    <t>Коммунальная инфраструктура. Оказание государственной поддержки  моногородам  Удмуртской Республики</t>
  </si>
  <si>
    <t>Образование. Реализация мероприятий по созданию дополнительных мест для детей от 2 месяцев до 3 лет в дошкольных образовательных организациях Удмуртской Республики</t>
  </si>
  <si>
    <t>Образование. Создание новых мест в общеобразовательных  организациях в Удмуртской Республике  на 2016-2025 годы</t>
  </si>
  <si>
    <t>Физическая культура и спорт. Государственная программа Удмуртской Республики «Развитие физической культуры, спорта и молодёжной политики»</t>
  </si>
  <si>
    <t>Мероприятия по стимулированию программ развития жилищного строительства субъектов Российской Федерации</t>
  </si>
  <si>
    <t>ИТОГО</t>
  </si>
  <si>
    <t>Здравоохранение. 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</si>
  <si>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Физическая культура и спорт. 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</si>
  <si>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Коммунальная инфраструктура. Водоснабжение. Государственная программа Удмуртской Республики  «Развитие сельского хозяйства и регулирования рынков сельскохозяйственной продукции, сырья и продовольствия»</t>
  </si>
  <si>
    <t>Газоснабжение. 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</si>
  <si>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Проект Адресной инвестиционной программы Удмуртской Республики на 2019 год</t>
  </si>
  <si>
    <t>Приложение 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</si>
</sst>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B9F7D2"/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="90" zoomScaleNormal="71" zoomScaleSheetLayoutView="90" workbookViewId="0">
      <pane ySplit="5" topLeftCell="A6" activePane="bottomLeft" state="frozen"/>
      <selection pane="bottomLeft" activeCell="D1" sqref="D1:E1"/>
    </sheetView>
  </sheetViews>
  <sheetFormatPr defaultColWidth="9.109375" defaultRowHeight="15.6"/>
  <cols>
    <col min="1" max="1" width="61.88671875" style="3" customWidth="1"/>
    <col min="2" max="2" width="17.5546875" style="3" customWidth="1"/>
    <col min="3" max="4" width="14.6640625" style="3" customWidth="1"/>
    <col min="5" max="5" width="14.6640625" style="1" customWidth="1"/>
    <col min="6" max="16384" width="9.109375" style="1"/>
  </cols>
  <sheetData>
    <row r="1" spans="1:5">
      <c r="D1" s="30" t="s">
        <v>34</v>
      </c>
      <c r="E1" s="30"/>
    </row>
    <row r="2" spans="1:5" ht="18.75" customHeight="1">
      <c r="A2" s="27" t="s">
        <v>33</v>
      </c>
      <c r="B2" s="27"/>
      <c r="C2" s="27"/>
      <c r="D2" s="27"/>
      <c r="E2" s="27"/>
    </row>
    <row r="3" spans="1:5" ht="18.75" customHeight="1">
      <c r="A3" s="7"/>
      <c r="B3" s="7"/>
      <c r="C3" s="7"/>
      <c r="D3" s="8"/>
      <c r="E3" s="8" t="s">
        <v>12</v>
      </c>
    </row>
    <row r="4" spans="1:5">
      <c r="A4" s="26" t="s">
        <v>15</v>
      </c>
      <c r="B4" s="26" t="s">
        <v>14</v>
      </c>
      <c r="C4" s="29" t="s">
        <v>16</v>
      </c>
      <c r="D4" s="29"/>
      <c r="E4" s="29"/>
    </row>
    <row r="5" spans="1:5" ht="108" customHeight="1">
      <c r="A5" s="26"/>
      <c r="B5" s="28"/>
      <c r="C5" s="15" t="s">
        <v>17</v>
      </c>
      <c r="D5" s="15" t="s">
        <v>18</v>
      </c>
      <c r="E5" s="15" t="s">
        <v>19</v>
      </c>
    </row>
    <row r="6" spans="1:5" s="2" customFormat="1">
      <c r="A6" s="18" t="s">
        <v>13</v>
      </c>
      <c r="B6" s="19">
        <f>C6</f>
        <v>8800.9</v>
      </c>
      <c r="C6" s="19">
        <v>8800.9</v>
      </c>
      <c r="D6" s="19">
        <v>0</v>
      </c>
      <c r="E6" s="19">
        <v>0</v>
      </c>
    </row>
    <row r="7" spans="1:5" s="2" customFormat="1">
      <c r="A7" s="18"/>
      <c r="B7" s="19"/>
      <c r="C7" s="19"/>
      <c r="D7" s="19"/>
      <c r="E7" s="19"/>
    </row>
    <row r="8" spans="1:5" s="5" customFormat="1" ht="62.4">
      <c r="A8" s="20" t="s">
        <v>29</v>
      </c>
      <c r="B8" s="19">
        <f>B9</f>
        <v>4402.8</v>
      </c>
      <c r="C8" s="19">
        <f t="shared" ref="C8:E8" si="0">C9</f>
        <v>836.5</v>
      </c>
      <c r="D8" s="19">
        <f t="shared" si="0"/>
        <v>3566.3</v>
      </c>
      <c r="E8" s="19">
        <f t="shared" si="0"/>
        <v>0</v>
      </c>
    </row>
    <row r="9" spans="1:5">
      <c r="A9" s="14" t="s">
        <v>6</v>
      </c>
      <c r="B9" s="13">
        <f>C9+D9</f>
        <v>4402.8</v>
      </c>
      <c r="C9" s="13">
        <v>836.5</v>
      </c>
      <c r="D9" s="13">
        <v>3566.3</v>
      </c>
      <c r="E9" s="13">
        <v>0</v>
      </c>
    </row>
    <row r="10" spans="1:5">
      <c r="A10" s="14"/>
      <c r="B10" s="13"/>
      <c r="C10" s="13"/>
      <c r="D10" s="13"/>
      <c r="E10" s="13"/>
    </row>
    <row r="11" spans="1:5" ht="78">
      <c r="A11" s="18" t="s">
        <v>30</v>
      </c>
      <c r="B11" s="19">
        <f>C11+D11+E11</f>
        <v>3712.6</v>
      </c>
      <c r="C11" s="19">
        <f>C12</f>
        <v>705.4</v>
      </c>
      <c r="D11" s="19">
        <f t="shared" ref="D11" si="1">D12</f>
        <v>3007.2</v>
      </c>
      <c r="E11" s="19">
        <f t="shared" ref="E11" si="2">E12</f>
        <v>0</v>
      </c>
    </row>
    <row r="12" spans="1:5" s="3" customFormat="1" ht="31.2">
      <c r="A12" s="14" t="s">
        <v>3</v>
      </c>
      <c r="B12" s="13">
        <f>C12+D12+E12</f>
        <v>3712.6</v>
      </c>
      <c r="C12" s="13">
        <v>705.4</v>
      </c>
      <c r="D12" s="13">
        <v>3007.2</v>
      </c>
      <c r="E12" s="13">
        <v>0</v>
      </c>
    </row>
    <row r="13" spans="1:5" s="3" customFormat="1">
      <c r="A13" s="14"/>
      <c r="B13" s="13"/>
      <c r="C13" s="13"/>
      <c r="D13" s="13"/>
      <c r="E13" s="13"/>
    </row>
    <row r="14" spans="1:5" s="3" customFormat="1" ht="62.4">
      <c r="A14" s="20" t="s">
        <v>32</v>
      </c>
      <c r="B14" s="19">
        <f>C14+D14+E14</f>
        <v>32011</v>
      </c>
      <c r="C14" s="19">
        <v>6082.1</v>
      </c>
      <c r="D14" s="19">
        <v>25928.9</v>
      </c>
      <c r="E14" s="19">
        <v>0</v>
      </c>
    </row>
    <row r="15" spans="1:5" s="3" customFormat="1">
      <c r="A15" s="21"/>
      <c r="B15" s="13"/>
      <c r="C15" s="13"/>
      <c r="D15" s="13"/>
      <c r="E15" s="13"/>
    </row>
    <row r="16" spans="1:5" s="6" customFormat="1" ht="78">
      <c r="A16" s="20" t="s">
        <v>31</v>
      </c>
      <c r="B16" s="19">
        <f>C16+D16+E16</f>
        <v>14232.599999999999</v>
      </c>
      <c r="C16" s="19">
        <v>2704.2</v>
      </c>
      <c r="D16" s="19">
        <v>11528.4</v>
      </c>
      <c r="E16" s="19">
        <v>0</v>
      </c>
    </row>
    <row r="17" spans="1:5">
      <c r="A17" s="13"/>
      <c r="B17" s="13"/>
      <c r="C17" s="13"/>
      <c r="D17" s="13"/>
      <c r="E17" s="13"/>
    </row>
    <row r="18" spans="1:5" s="3" customFormat="1" ht="46.8">
      <c r="A18" s="22" t="s">
        <v>26</v>
      </c>
      <c r="B18" s="19">
        <f>SUM(B19:B21)</f>
        <v>53253.1</v>
      </c>
      <c r="C18" s="19">
        <f>SUM(C19:C21)</f>
        <v>53253.1</v>
      </c>
      <c r="D18" s="19">
        <f>SUM(D19:D20)</f>
        <v>0</v>
      </c>
      <c r="E18" s="19">
        <f>SUM(E19:E20)</f>
        <v>0</v>
      </c>
    </row>
    <row r="19" spans="1:5" s="3" customFormat="1" ht="31.2">
      <c r="A19" s="21" t="s">
        <v>20</v>
      </c>
      <c r="B19" s="13">
        <f>C19+D19+E19</f>
        <v>8963.1999999999989</v>
      </c>
      <c r="C19" s="13">
        <v>8963.1999999999989</v>
      </c>
      <c r="D19" s="10">
        <v>0</v>
      </c>
      <c r="E19" s="10">
        <v>0</v>
      </c>
    </row>
    <row r="20" spans="1:5" s="3" customFormat="1" ht="31.2">
      <c r="A20" s="21" t="s">
        <v>21</v>
      </c>
      <c r="B20" s="13">
        <f t="shared" ref="B20:B21" si="3">C20+D20+E20</f>
        <v>8372.2999999999993</v>
      </c>
      <c r="C20" s="13">
        <v>8372.2999999999993</v>
      </c>
      <c r="D20" s="10">
        <v>0</v>
      </c>
      <c r="E20" s="10">
        <v>0</v>
      </c>
    </row>
    <row r="21" spans="1:5" s="3" customFormat="1">
      <c r="A21" s="21" t="s">
        <v>22</v>
      </c>
      <c r="B21" s="13">
        <f t="shared" si="3"/>
        <v>35917.599999999999</v>
      </c>
      <c r="C21" s="10">
        <v>35917.599999999999</v>
      </c>
      <c r="D21" s="10">
        <v>0</v>
      </c>
      <c r="E21" s="10">
        <v>0</v>
      </c>
    </row>
    <row r="22" spans="1:5" s="3" customFormat="1">
      <c r="A22" s="23"/>
      <c r="B22" s="13"/>
      <c r="C22" s="10"/>
      <c r="D22" s="10"/>
      <c r="E22" s="10"/>
    </row>
    <row r="23" spans="1:5" ht="46.8">
      <c r="A23" s="20" t="s">
        <v>25</v>
      </c>
      <c r="B23" s="19">
        <f>SUM(B24:B25)</f>
        <v>331643.59999999998</v>
      </c>
      <c r="C23" s="19">
        <f t="shared" ref="C23" si="4">SUM(C24:C25)</f>
        <v>63012.3</v>
      </c>
      <c r="D23" s="19">
        <f>SUM(D24:D25)</f>
        <v>268631.3</v>
      </c>
      <c r="E23" s="19">
        <f>SUM(E24:E25)</f>
        <v>0</v>
      </c>
    </row>
    <row r="24" spans="1:5">
      <c r="A24" s="9" t="s">
        <v>0</v>
      </c>
      <c r="B24" s="10">
        <f>C24+D24+E24</f>
        <v>272790.40000000002</v>
      </c>
      <c r="C24" s="11">
        <v>51821.3</v>
      </c>
      <c r="D24" s="11">
        <f>220969.1</f>
        <v>220969.1</v>
      </c>
      <c r="E24" s="11">
        <v>0</v>
      </c>
    </row>
    <row r="25" spans="1:5" ht="31.2">
      <c r="A25" s="9" t="s">
        <v>1</v>
      </c>
      <c r="B25" s="10">
        <f>C25+D25+E25</f>
        <v>58853.199999999983</v>
      </c>
      <c r="C25" s="11">
        <v>11191</v>
      </c>
      <c r="D25" s="11">
        <f>268631.3-D24</f>
        <v>47662.199999999983</v>
      </c>
      <c r="E25" s="11">
        <v>0</v>
      </c>
    </row>
    <row r="26" spans="1:5" s="3" customFormat="1">
      <c r="A26" s="9"/>
      <c r="B26" s="10"/>
      <c r="C26" s="11"/>
      <c r="D26" s="11"/>
      <c r="E26" s="11"/>
    </row>
    <row r="27" spans="1:5" ht="62.4">
      <c r="A27" s="20" t="s">
        <v>24</v>
      </c>
      <c r="B27" s="19">
        <f>SUM(B28:B33)</f>
        <v>110075.7</v>
      </c>
      <c r="C27" s="19">
        <f t="shared" ref="C27:D27" si="5">SUM(C28:C33)</f>
        <v>110075.7</v>
      </c>
      <c r="D27" s="19">
        <f t="shared" si="5"/>
        <v>0</v>
      </c>
      <c r="E27" s="19">
        <f t="shared" ref="E27" si="6">SUM(E28:E33)</f>
        <v>0</v>
      </c>
    </row>
    <row r="28" spans="1:5" ht="31.2">
      <c r="A28" s="9" t="s">
        <v>7</v>
      </c>
      <c r="B28" s="12">
        <f>C28+D28+E28</f>
        <v>26670.400000000001</v>
      </c>
      <c r="C28" s="12">
        <v>26670.400000000001</v>
      </c>
      <c r="D28" s="12">
        <v>0</v>
      </c>
      <c r="E28" s="12">
        <v>0</v>
      </c>
    </row>
    <row r="29" spans="1:5" ht="31.2">
      <c r="A29" s="9" t="s">
        <v>8</v>
      </c>
      <c r="B29" s="12">
        <f t="shared" ref="B29:B32" si="7">C29+D29+E29</f>
        <v>26670.400000000001</v>
      </c>
      <c r="C29" s="12">
        <v>26670.400000000001</v>
      </c>
      <c r="D29" s="12">
        <v>0</v>
      </c>
      <c r="E29" s="12">
        <v>0</v>
      </c>
    </row>
    <row r="30" spans="1:5" ht="31.2">
      <c r="A30" s="9" t="s">
        <v>11</v>
      </c>
      <c r="B30" s="12">
        <f t="shared" si="7"/>
        <v>26686.899999999998</v>
      </c>
      <c r="C30" s="12">
        <f>26686.8+0.1</f>
        <v>26686.899999999998</v>
      </c>
      <c r="D30" s="12">
        <v>0</v>
      </c>
      <c r="E30" s="12">
        <v>0</v>
      </c>
    </row>
    <row r="31" spans="1:5" ht="46.8">
      <c r="A31" s="9" t="s">
        <v>10</v>
      </c>
      <c r="B31" s="12">
        <f t="shared" si="7"/>
        <v>10016</v>
      </c>
      <c r="C31" s="12">
        <v>10016</v>
      </c>
      <c r="D31" s="12">
        <v>0</v>
      </c>
      <c r="E31" s="12">
        <v>0</v>
      </c>
    </row>
    <row r="32" spans="1:5" ht="46.8">
      <c r="A32" s="9" t="s">
        <v>2</v>
      </c>
      <c r="B32" s="12">
        <f t="shared" si="7"/>
        <v>10016</v>
      </c>
      <c r="C32" s="12">
        <v>10016</v>
      </c>
      <c r="D32" s="12">
        <v>0</v>
      </c>
      <c r="E32" s="12">
        <v>0</v>
      </c>
    </row>
    <row r="33" spans="1:5" ht="46.8">
      <c r="A33" s="9" t="s">
        <v>9</v>
      </c>
      <c r="B33" s="12">
        <f>C33+D33+E33</f>
        <v>10016</v>
      </c>
      <c r="C33" s="12">
        <v>10016</v>
      </c>
      <c r="D33" s="12">
        <v>0</v>
      </c>
      <c r="E33" s="12">
        <v>0</v>
      </c>
    </row>
    <row r="34" spans="1:5" s="3" customFormat="1">
      <c r="A34" s="9"/>
      <c r="B34" s="12"/>
      <c r="C34" s="12"/>
      <c r="D34" s="13"/>
      <c r="E34" s="13"/>
    </row>
    <row r="35" spans="1:5" ht="46.8">
      <c r="A35" s="22" t="s">
        <v>27</v>
      </c>
      <c r="B35" s="19">
        <f>SUM(B36:B37)</f>
        <v>508200</v>
      </c>
      <c r="C35" s="19">
        <f>SUM(C36:C37)</f>
        <v>96600</v>
      </c>
      <c r="D35" s="19">
        <f t="shared" ref="D35:E35" si="8">SUM(D36:D37)</f>
        <v>411600</v>
      </c>
      <c r="E35" s="19">
        <f t="shared" si="8"/>
        <v>0</v>
      </c>
    </row>
    <row r="36" spans="1:5" ht="31.2">
      <c r="A36" s="21" t="s">
        <v>5</v>
      </c>
      <c r="B36" s="11">
        <f>C36+D36+E36</f>
        <v>432100</v>
      </c>
      <c r="C36" s="11">
        <v>82100</v>
      </c>
      <c r="D36" s="10">
        <v>350000</v>
      </c>
      <c r="E36" s="10">
        <v>0</v>
      </c>
    </row>
    <row r="37" spans="1:5" ht="31.2">
      <c r="A37" s="21" t="s">
        <v>4</v>
      </c>
      <c r="B37" s="11">
        <f t="shared" ref="B37" si="9">C37+D37+E37</f>
        <v>76100</v>
      </c>
      <c r="C37" s="11">
        <v>14500</v>
      </c>
      <c r="D37" s="10">
        <v>61600</v>
      </c>
      <c r="E37" s="10">
        <v>0</v>
      </c>
    </row>
    <row r="38" spans="1:5">
      <c r="A38" s="21"/>
      <c r="B38" s="11"/>
      <c r="C38" s="11"/>
      <c r="D38" s="10"/>
      <c r="E38" s="10"/>
    </row>
    <row r="39" spans="1:5" ht="46.8">
      <c r="A39" s="20" t="s">
        <v>23</v>
      </c>
      <c r="B39" s="24">
        <f>C39+D39+E39</f>
        <v>71261.8</v>
      </c>
      <c r="C39" s="24">
        <v>20500</v>
      </c>
      <c r="D39" s="25">
        <v>0</v>
      </c>
      <c r="E39" s="25">
        <v>50761.8</v>
      </c>
    </row>
    <row r="40" spans="1:5">
      <c r="A40" s="4"/>
      <c r="B40" s="4"/>
      <c r="C40" s="4"/>
      <c r="D40" s="4"/>
      <c r="E40" s="4"/>
    </row>
    <row r="41" spans="1:5">
      <c r="A41" s="16" t="s">
        <v>28</v>
      </c>
      <c r="B41" s="17">
        <f>B6+B8+B11+B14+B16+B18+B23+B27+B35+B39</f>
        <v>1137594.0999999999</v>
      </c>
      <c r="C41" s="17">
        <f t="shared" ref="C41:E41" si="10">C6+C8+C11+C14+C16+C18+C23+C27+C35+C39</f>
        <v>362570.2</v>
      </c>
      <c r="D41" s="17">
        <f t="shared" si="10"/>
        <v>724262.1</v>
      </c>
      <c r="E41" s="17">
        <f t="shared" si="10"/>
        <v>50761.8</v>
      </c>
    </row>
  </sheetData>
  <mergeCells count="5">
    <mergeCell ref="A4:A5"/>
    <mergeCell ref="A2:E2"/>
    <mergeCell ref="B4:B5"/>
    <mergeCell ref="C4:E4"/>
    <mergeCell ref="D1:E1"/>
  </mergeCells>
  <pageMargins left="0.39370078740157483" right="0.39370078740157483" top="0.39370078740157483" bottom="0.39370078740157483" header="0.31496062992125984" footer="0.31496062992125984"/>
  <pageSetup paperSize="9" scale="77" fitToHeight="0" orientation="portrait" horizont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emelyanova</dc:creator>
  <cp:lastModifiedBy>ShakirovaRR</cp:lastModifiedBy>
  <cp:lastPrinted>2018-10-30T05:26:45Z</cp:lastPrinted>
  <dcterms:created xsi:type="dcterms:W3CDTF">2018-07-10T11:32:44Z</dcterms:created>
  <dcterms:modified xsi:type="dcterms:W3CDTF">2018-10-30T05:30:09Z</dcterms:modified>
</cp:coreProperties>
</file>