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3.xml" ContentType="application/vnd.openxmlformats-officedocument.drawing+xml"/>
  <Override PartName="/xl/worksheets/sheet16.xml" ContentType="application/vnd.openxmlformats-officedocument.spreadsheetml.worksheet+xml"/>
  <Override PartName="/xl/drawings/drawing25.xml" ContentType="application/vnd.openxmlformats-officedocument.drawing+xml"/>
  <Override PartName="/xl/worksheets/sheet17.xml" ContentType="application/vnd.openxmlformats-officedocument.spreadsheetml.worksheet+xml"/>
  <Override PartName="/xl/drawings/drawing27.xml" ContentType="application/vnd.openxmlformats-officedocument.drawing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drawings/drawing3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1.xml" ContentType="application/vnd.openxmlformats-officedocument.drawing+xml"/>
  <Override PartName="/xl/worksheets/sheet22.xml" ContentType="application/vnd.openxmlformats-officedocument.spreadsheetml.worksheet+xml"/>
  <Override PartName="/xl/drawings/drawing33.xml" ContentType="application/vnd.openxmlformats-officedocument.drawing+xml"/>
  <Override PartName="/xl/worksheets/sheet23.xml" ContentType="application/vnd.openxmlformats-officedocument.spreadsheetml.worksheet+xml"/>
  <Override PartName="/xl/drawings/drawing34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210" windowWidth="7530" windowHeight="4965" activeTab="0"/>
  </bookViews>
  <sheets>
    <sheet name="Рейтинг 1" sheetId="1" r:id="rId1"/>
    <sheet name="инд.произ." sheetId="2" r:id="rId2"/>
    <sheet name="инд.доб." sheetId="3" r:id="rId3"/>
    <sheet name="инд.обр." sheetId="4" r:id="rId4"/>
    <sheet name="инд.газа" sheetId="5" r:id="rId5"/>
    <sheet name="Рейтинг 2" sheetId="6" r:id="rId6"/>
    <sheet name="мясо" sheetId="7" r:id="rId7"/>
    <sheet name="молоко" sheetId="8" r:id="rId8"/>
    <sheet name="надои" sheetId="9" r:id="rId9"/>
    <sheet name="КРС" sheetId="10" r:id="rId10"/>
    <sheet name="свиньи" sheetId="11" r:id="rId11"/>
    <sheet name="Рейтинг 3" sheetId="12" r:id="rId12"/>
    <sheet name="фин. рез." sheetId="13" r:id="rId13"/>
    <sheet name="убыт. орг." sheetId="14" r:id="rId14"/>
    <sheet name="Рейтинг 4" sheetId="15" r:id="rId15"/>
    <sheet name="безработица" sheetId="16" r:id="rId16"/>
    <sheet name="инфляция" sheetId="17" r:id="rId17"/>
    <sheet name="доходы" sheetId="18" r:id="rId18"/>
    <sheet name="зарплата" sheetId="19" r:id="rId19"/>
    <sheet name="Рейтинг 5" sheetId="20" r:id="rId20"/>
    <sheet name="розн.торговля" sheetId="21" r:id="rId21"/>
    <sheet name="общ.питание" sheetId="22" r:id="rId22"/>
    <sheet name="пл.услуги" sheetId="23" r:id="rId23"/>
    <sheet name="жилье" sheetId="24" r:id="rId24"/>
    <sheet name="Лист3" sheetId="25" r:id="rId25"/>
  </sheets>
  <definedNames>
    <definedName name="_xlnm.Print_Area" localSheetId="15">'безработица'!$A$1:$H$38</definedName>
    <definedName name="_xlnm.Print_Area" localSheetId="17">'доходы'!$A$1:$H$38</definedName>
    <definedName name="_xlnm.Print_Area" localSheetId="23">'жилье'!$A$1:$H$37</definedName>
    <definedName name="_xlnm.Print_Area" localSheetId="18">'зарплата'!$A$1:$H$37</definedName>
    <definedName name="_xlnm.Print_Area" localSheetId="4">'инд.газа'!$A$1:$H$36</definedName>
    <definedName name="_xlnm.Print_Area" localSheetId="2">'инд.доб.'!$A$1:$H$36</definedName>
    <definedName name="_xlnm.Print_Area" localSheetId="3">'инд.обр.'!$A$1:$H$37</definedName>
    <definedName name="_xlnm.Print_Area" localSheetId="1">'инд.произ.'!$A$1:$H$36</definedName>
    <definedName name="_xlnm.Print_Area" localSheetId="16">'инфляция'!$A$1:$H$38</definedName>
    <definedName name="_xlnm.Print_Area" localSheetId="9">'КРС'!$A$1:$H$36</definedName>
    <definedName name="_xlnm.Print_Area" localSheetId="7">'молоко'!$A$1:$H$37</definedName>
    <definedName name="_xlnm.Print_Area" localSheetId="6">'мясо'!$A$1:$G$36</definedName>
    <definedName name="_xlnm.Print_Area" localSheetId="8">'надои'!$A$1:$H$37</definedName>
    <definedName name="_xlnm.Print_Area" localSheetId="21">'общ.питание'!$A$1:$H$36</definedName>
    <definedName name="_xlnm.Print_Area" localSheetId="22">'пл.услуги'!$A$1:$H$37</definedName>
    <definedName name="_xlnm.Print_Area" localSheetId="0">'Рейтинг 1'!$A$1:$F$31</definedName>
    <definedName name="_xlnm.Print_Area" localSheetId="5">'Рейтинг 2'!$A$1:$G$31</definedName>
    <definedName name="_xlnm.Print_Area" localSheetId="11">'Рейтинг 3'!$A$1:$D$31</definedName>
    <definedName name="_xlnm.Print_Area" localSheetId="14">'Рейтинг 4'!$A$1:$F$31</definedName>
    <definedName name="_xlnm.Print_Area" localSheetId="20">'розн.торговля'!$A$1:$H$36</definedName>
    <definedName name="_xlnm.Print_Area" localSheetId="10">'свиньи'!$A$1:$H$37</definedName>
    <definedName name="_xlnm.Print_Area" localSheetId="13">'убыт. орг.'!$A$1:$H$36</definedName>
    <definedName name="_xlnm.Print_Area" localSheetId="12">'фин. рез.'!$A$1:$H$35</definedName>
  </definedNames>
  <calcPr fullCalcOnLoad="1"/>
</workbook>
</file>

<file path=xl/sharedStrings.xml><?xml version="1.0" encoding="utf-8"?>
<sst xmlns="http://schemas.openxmlformats.org/spreadsheetml/2006/main" count="1584" uniqueCount="117">
  <si>
    <t>Удмуртия</t>
  </si>
  <si>
    <t>Башкортостан</t>
  </si>
  <si>
    <t>Оренбургская</t>
  </si>
  <si>
    <t>Чувашия</t>
  </si>
  <si>
    <t>Самарская</t>
  </si>
  <si>
    <t>Татарстан</t>
  </si>
  <si>
    <t>Кировская</t>
  </si>
  <si>
    <t>Нижегородская</t>
  </si>
  <si>
    <t>Саратовская</t>
  </si>
  <si>
    <t>Ульяновская</t>
  </si>
  <si>
    <t>Пензенская</t>
  </si>
  <si>
    <t>Мордовия</t>
  </si>
  <si>
    <t>Россия</t>
  </si>
  <si>
    <t>Пермский край</t>
  </si>
  <si>
    <t>субъекты</t>
  </si>
  <si>
    <t>место</t>
  </si>
  <si>
    <t>Марий Эл</t>
  </si>
  <si>
    <t>разница, проц.пункт</t>
  </si>
  <si>
    <t>Среднедушевые денежные доходы</t>
  </si>
  <si>
    <t>изменение относительно предыдущего периода, %</t>
  </si>
  <si>
    <t>Сводный индекс потребительских цен на товары и платные услуги</t>
  </si>
  <si>
    <t>уровень регистрируемой безработицы</t>
  </si>
  <si>
    <t>инфляция</t>
  </si>
  <si>
    <t>Среднемесячная заработная плата работников по полному кругу предприятий</t>
  </si>
  <si>
    <t>средняя начисленная заработная плата по полному кругу предприятий</t>
  </si>
  <si>
    <t>Рейтинг субъектов ПФО по социально-экономическим показателям</t>
  </si>
  <si>
    <t>Оборот розничной торговли на душу населения</t>
  </si>
  <si>
    <t>оборот розничной торговли на душу населения</t>
  </si>
  <si>
    <t>оборот общественного питания на душу населения</t>
  </si>
  <si>
    <t>объем платных услуг на душу населения</t>
  </si>
  <si>
    <t>Объем платных услуг на душу населения</t>
  </si>
  <si>
    <t>ввод в действие жилых домов на душу населения</t>
  </si>
  <si>
    <t>Оборот общественного питания на душу населения</t>
  </si>
  <si>
    <t>Рейтинг субъектов ПФО по сельскохозяйственным показателям</t>
  </si>
  <si>
    <t>Рейтинг субъектов ПФО по показателям промышленного производства</t>
  </si>
  <si>
    <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</t>
  </si>
  <si>
    <t>Индекс производства по виду деятельности "Добыча полезных ископаемых"</t>
  </si>
  <si>
    <t>Индекс производства по виду деятельности "Обрабатывающие производства"</t>
  </si>
  <si>
    <t xml:space="preserve"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 </t>
  </si>
  <si>
    <t>Рейтинг субъектов ПФО по финансовым показателям</t>
  </si>
  <si>
    <t>Сальдированный финансовый результат деятельности крупных и средних организаций</t>
  </si>
  <si>
    <t>Удельный вес убыточный крупных и средних организаций в общем числе крупных и средних организаций</t>
  </si>
  <si>
    <t>Удельный вес убыточных крупных и средних организаций</t>
  </si>
  <si>
    <t xml:space="preserve">среднедушевые денежные доходы населения </t>
  </si>
  <si>
    <t xml:space="preserve">Саратовская </t>
  </si>
  <si>
    <t>Темпы роста (снижения) производства молока в хозяйствах всех категорий</t>
  </si>
  <si>
    <t>Изменение поголовья крупного рогатого скота в хозяйствах всех категорий</t>
  </si>
  <si>
    <t>Изменение поголовья свиней в хозяйствах всех категорий</t>
  </si>
  <si>
    <t>Изменение численности поголовья свиней в хозяйствах всех категорий</t>
  </si>
  <si>
    <t xml:space="preserve">Кировская </t>
  </si>
  <si>
    <t xml:space="preserve">Нижегородская </t>
  </si>
  <si>
    <t xml:space="preserve">Оренбургская </t>
  </si>
  <si>
    <t xml:space="preserve">Пензенская </t>
  </si>
  <si>
    <t xml:space="preserve">Самарская </t>
  </si>
  <si>
    <t xml:space="preserve">Ульяновская </t>
  </si>
  <si>
    <t>Изменение численности поголовья крупного рогатого скота                                                                                                      в хозяйствах всех категорий</t>
  </si>
  <si>
    <r>
      <t xml:space="preserve">Рейтинг субъектов ПФО по социально-экономическим показателям </t>
    </r>
    <r>
      <rPr>
        <b/>
        <sz val="12"/>
        <rFont val="Times New Roman"/>
        <family val="1"/>
      </rPr>
      <t>(продолжение)</t>
    </r>
  </si>
  <si>
    <t>январь-март</t>
  </si>
  <si>
    <t>россия</t>
  </si>
  <si>
    <t>Уровень зарегистрированной безработицы в % к экономически активному населению</t>
  </si>
  <si>
    <t>Темпы роста (снижения) производства скота и птицы на убой (в живом весе)</t>
  </si>
  <si>
    <t>январь-июнь</t>
  </si>
  <si>
    <t xml:space="preserve">россия </t>
  </si>
  <si>
    <t>МЯСО</t>
  </si>
  <si>
    <t>МОЛОКО</t>
  </si>
  <si>
    <t>КРС</t>
  </si>
  <si>
    <t>СВИНЬИ</t>
  </si>
  <si>
    <t>Индекс производства по виду деятельности "Производство и распределение электроэнергии, газа и воды"</t>
  </si>
  <si>
    <t>Надой молока на одну корову в сельхозорганизациях</t>
  </si>
  <si>
    <t>надой</t>
  </si>
  <si>
    <t>относитеьное ускорение, проц.пункт</t>
  </si>
  <si>
    <t>относительное ускорение, проц.пункт</t>
  </si>
  <si>
    <t>Ввод в действие жилых домов на 1000 человек населения</t>
  </si>
  <si>
    <t>Темпы роста (снижения) надоя молока от одной коровы</t>
  </si>
  <si>
    <t>январь-июнь 2011г. в % к январю-июню 2010г.</t>
  </si>
  <si>
    <t>январь-июнь 2010г. в % к январю-июню 2009г.</t>
  </si>
  <si>
    <t>в январе-июне  2011 года, кг</t>
  </si>
  <si>
    <t>в январе-июне  2010 года, кг</t>
  </si>
  <si>
    <t>январь-июнь 2011 г. в % к январю-июню 2010 г.</t>
  </si>
  <si>
    <t>на 1 июля 2011 г. в % к соответствующей дате предыдущего года</t>
  </si>
  <si>
    <t>на 1 июля 2010 г. в % к соответствующей дате предыдущего года</t>
  </si>
  <si>
    <t>январь-май 2011г. в % к январю-маю 2010г.</t>
  </si>
  <si>
    <t>январь-май 2010г. в % к январю-маю 2009г.</t>
  </si>
  <si>
    <t>январь-май</t>
  </si>
  <si>
    <t>январь-май 2011г.</t>
  </si>
  <si>
    <t>январь-май 2010г.</t>
  </si>
  <si>
    <t xml:space="preserve">январь-май </t>
  </si>
  <si>
    <t xml:space="preserve"> на 1 июля 2011 г.</t>
  </si>
  <si>
    <t xml:space="preserve"> на 1 июля 2010 г.</t>
  </si>
  <si>
    <t>июнь 2011г. в % к декабрю 2010г.</t>
  </si>
  <si>
    <t xml:space="preserve">июнь к декабрю </t>
  </si>
  <si>
    <t>январь-июнь 2011г.,        руб.</t>
  </si>
  <si>
    <t>январь-июнь 2010г.,         руб.</t>
  </si>
  <si>
    <t>январь-май 2011г.,    руб.</t>
  </si>
  <si>
    <t>январь-май 2010 г.,  руб.</t>
  </si>
  <si>
    <t>январь-июнь 2011г.,       руб.</t>
  </si>
  <si>
    <t>январь-июнь 2010г.,     руб.</t>
  </si>
  <si>
    <t>индекс физического объёма оборота розничной торговли в январе-июне 2011г. относительно января-июня 2010г., %</t>
  </si>
  <si>
    <t>индекс физического объёма оборота общественного питания в январе-июне 2011г. относительно января-июня 2010г., %</t>
  </si>
  <si>
    <t>индекс физического объёма платных услуг населению в январе-июне 2011г. относительно января-июня 2010г., %</t>
  </si>
  <si>
    <t>ввод в действие жилых домов в январе-июне 2011г. в % к соответствующему периоду предыдущего года</t>
  </si>
  <si>
    <t>июнь 2010г. в % к декабрю 2009г.</t>
  </si>
  <si>
    <t>10-11</t>
  </si>
  <si>
    <t>11-12</t>
  </si>
  <si>
    <t>5-6</t>
  </si>
  <si>
    <t>7-8</t>
  </si>
  <si>
    <t>1-2</t>
  </si>
  <si>
    <t>4-6</t>
  </si>
  <si>
    <t xml:space="preserve">         субъекты имеют одинаковые значения данного показателя</t>
  </si>
  <si>
    <t>январь-июнь 2011г.        (кв.м. общ. площади)</t>
  </si>
  <si>
    <t>январь-июнь 2010г.       (кв.м. общ. площади)</t>
  </si>
  <si>
    <t>12-13</t>
  </si>
  <si>
    <t>9-10</t>
  </si>
  <si>
    <t>6-7</t>
  </si>
  <si>
    <t>январь-июнь 2011г.</t>
  </si>
  <si>
    <t>январь-июнь 2010г.</t>
  </si>
  <si>
    <t>3-4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</si>
</sst>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0.000"/>
    <numFmt numFmtId="171" formatCode="0.0000"/>
    <numFmt numFmtId="172" formatCode="0.00000"/>
    <numFmt numFmtId="173" formatCode="0.00000000"/>
    <numFmt numFmtId="174" formatCode="0.0000000"/>
    <numFmt numFmtId="175" formatCode="0.000000"/>
    <numFmt numFmtId="176" formatCode="#,##0.0"/>
    <numFmt numFmtId="177" formatCode="_-* #,##0.000_р_._-;\-* #,##0.000_р_._-;_-* &quot;-&quot;??_р_._-;_-@_-"/>
    <numFmt numFmtId="178" formatCode="0.000000000"/>
    <numFmt numFmtId="179" formatCode="_-* #,##0_р_._-;\-* #,##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</numFmts>
  <fonts count="63">
    <font>
      <sz val="10"/>
      <name val="Times New Roman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0"/>
      <name val="Times New Roman CYR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 Cyr"/>
      <family val="0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4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.5"/>
      <color indexed="8"/>
      <name val="Times New Roman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0.75"/>
      <color indexed="8"/>
      <name val="Georgia"/>
      <family val="0"/>
    </font>
    <font>
      <b/>
      <sz val="10.5"/>
      <color indexed="8"/>
      <name val="Georgia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1" fontId="0" fillId="0" borderId="0" xfId="0" applyNumberFormat="1" applyAlignment="1">
      <alignment/>
    </xf>
    <xf numFmtId="164" fontId="7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4" fontId="14" fillId="0" borderId="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9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164" fontId="1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164" fontId="19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/>
    </xf>
    <xf numFmtId="0" fontId="0" fillId="0" borderId="0" xfId="54">
      <alignment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0" xfId="54" applyFont="1" applyBorder="1">
      <alignment/>
      <protection/>
    </xf>
    <xf numFmtId="0" fontId="7" fillId="0" borderId="10" xfId="54" applyFont="1" applyBorder="1" applyAlignment="1">
      <alignment horizontal="center" vertical="center" textRotation="90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right"/>
      <protection/>
    </xf>
    <xf numFmtId="0" fontId="9" fillId="0" borderId="10" xfId="54" applyFont="1" applyBorder="1">
      <alignment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right"/>
      <protection/>
    </xf>
    <xf numFmtId="0" fontId="10" fillId="0" borderId="10" xfId="54" applyFont="1" applyBorder="1">
      <alignment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center" vertical="center" wrapText="1"/>
      <protection/>
    </xf>
    <xf numFmtId="0" fontId="0" fillId="0" borderId="0" xfId="54" applyAlignment="1">
      <alignment vertical="top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wrapText="1"/>
      <protection/>
    </xf>
    <xf numFmtId="0" fontId="10" fillId="0" borderId="0" xfId="54" applyFont="1" applyAlignment="1">
      <alignment horizontal="center" wrapText="1"/>
      <protection/>
    </xf>
    <xf numFmtId="0" fontId="1" fillId="0" borderId="0" xfId="54" applyFont="1" applyFill="1" applyBorder="1" applyAlignment="1">
      <alignment horizontal="left" wrapText="1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0" xfId="54" applyAlignment="1">
      <alignment wrapText="1"/>
      <protection/>
    </xf>
    <xf numFmtId="0" fontId="0" fillId="0" borderId="0" xfId="54" applyAlignment="1">
      <alignment horizontal="right"/>
      <protection/>
    </xf>
    <xf numFmtId="0" fontId="7" fillId="0" borderId="0" xfId="54" applyFont="1" applyFill="1" applyBorder="1" applyAlignment="1">
      <alignment vertical="center" wrapText="1"/>
      <protection/>
    </xf>
    <xf numFmtId="164" fontId="14" fillId="0" borderId="0" xfId="54" applyNumberFormat="1" applyFont="1" applyFill="1" applyBorder="1" applyAlignment="1">
      <alignment horizontal="right"/>
      <protection/>
    </xf>
    <xf numFmtId="164" fontId="14" fillId="0" borderId="0" xfId="54" applyNumberFormat="1" applyFont="1" applyBorder="1">
      <alignment/>
      <protection/>
    </xf>
    <xf numFmtId="164" fontId="14" fillId="0" borderId="0" xfId="54" applyNumberFormat="1" applyFont="1" applyBorder="1" applyAlignment="1">
      <alignment horizontal="right"/>
      <protection/>
    </xf>
    <xf numFmtId="0" fontId="2" fillId="0" borderId="0" xfId="54" applyFont="1" applyFill="1" applyBorder="1" applyAlignment="1">
      <alignment vertical="center" wrapText="1"/>
      <protection/>
    </xf>
    <xf numFmtId="164" fontId="0" fillId="0" borderId="0" xfId="54" applyNumberFormat="1" applyAlignment="1">
      <alignment horizontal="right"/>
      <protection/>
    </xf>
    <xf numFmtId="164" fontId="1" fillId="0" borderId="0" xfId="54" applyNumberFormat="1" applyFont="1" applyFill="1" applyBorder="1" applyAlignment="1">
      <alignment horizontal="right" wrapText="1"/>
      <protection/>
    </xf>
    <xf numFmtId="0" fontId="0" fillId="0" borderId="0" xfId="54" applyAlignment="1">
      <alignment horizontal="right" wrapText="1"/>
      <protection/>
    </xf>
    <xf numFmtId="0" fontId="2" fillId="0" borderId="0" xfId="54" applyFont="1" applyFill="1" applyAlignment="1">
      <alignment vertical="center" wrapText="1"/>
      <protection/>
    </xf>
    <xf numFmtId="164" fontId="14" fillId="0" borderId="0" xfId="54" applyNumberFormat="1" applyFont="1" applyAlignment="1">
      <alignment horizontal="right"/>
      <protection/>
    </xf>
    <xf numFmtId="164" fontId="14" fillId="0" borderId="0" xfId="54" applyNumberFormat="1" applyFont="1" applyFill="1" applyBorder="1">
      <alignment/>
      <protection/>
    </xf>
    <xf numFmtId="164" fontId="14" fillId="0" borderId="0" xfId="54" applyNumberFormat="1" applyFont="1" applyFill="1" applyBorder="1" applyAlignment="1">
      <alignment horizontal="right"/>
      <protection/>
    </xf>
    <xf numFmtId="0" fontId="0" fillId="0" borderId="0" xfId="54" applyBorder="1">
      <alignment/>
      <protection/>
    </xf>
    <xf numFmtId="0" fontId="0" fillId="0" borderId="10" xfId="54" applyBorder="1">
      <alignment/>
      <protection/>
    </xf>
    <xf numFmtId="0" fontId="0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9" fillId="34" borderId="10" xfId="54" applyFont="1" applyFill="1" applyBorder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11" fillId="0" borderId="0" xfId="54" applyFont="1" applyFill="1" applyBorder="1" applyAlignment="1">
      <alignment horizontal="left" wrapText="1"/>
      <protection/>
    </xf>
    <xf numFmtId="0" fontId="7" fillId="0" borderId="0" xfId="54" applyFont="1" applyFill="1" applyBorder="1" applyAlignment="1">
      <alignment horizontal="right"/>
      <protection/>
    </xf>
    <xf numFmtId="164" fontId="7" fillId="0" borderId="0" xfId="54" applyNumberFormat="1" applyFont="1" applyBorder="1" applyAlignment="1">
      <alignment horizontal="right"/>
      <protection/>
    </xf>
    <xf numFmtId="164" fontId="7" fillId="0" borderId="0" xfId="54" applyNumberFormat="1" applyFont="1" applyBorder="1">
      <alignment/>
      <protection/>
    </xf>
    <xf numFmtId="164" fontId="7" fillId="0" borderId="0" xfId="54" applyNumberFormat="1" applyFont="1" applyFill="1" applyBorder="1" applyAlignment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164" fontId="11" fillId="0" borderId="0" xfId="54" applyNumberFormat="1" applyFont="1" applyFill="1" applyBorder="1" applyAlignment="1">
      <alignment horizontal="right" wrapText="1"/>
      <protection/>
    </xf>
    <xf numFmtId="0" fontId="4" fillId="0" borderId="10" xfId="54" applyFont="1" applyFill="1" applyBorder="1" applyAlignment="1">
      <alignment horizontal="left" wrapText="1"/>
      <protection/>
    </xf>
    <xf numFmtId="164" fontId="7" fillId="0" borderId="0" xfId="54" applyNumberFormat="1" applyFont="1" applyFill="1" applyBorder="1">
      <alignment/>
      <protection/>
    </xf>
    <xf numFmtId="164" fontId="7" fillId="0" borderId="0" xfId="54" applyNumberFormat="1" applyFont="1" applyFill="1" applyBorder="1" applyAlignment="1">
      <alignment horizontal="right"/>
      <protection/>
    </xf>
    <xf numFmtId="164" fontId="7" fillId="0" borderId="0" xfId="54" applyNumberFormat="1" applyFont="1" applyFill="1" applyBorder="1" applyAlignment="1">
      <alignment horizontal="right"/>
      <protection/>
    </xf>
    <xf numFmtId="0" fontId="7" fillId="0" borderId="0" xfId="54" applyFont="1" applyFill="1" applyBorder="1" applyAlignment="1">
      <alignment horizontal="right"/>
      <protection/>
    </xf>
    <xf numFmtId="0" fontId="7" fillId="0" borderId="0" xfId="54" applyFont="1" applyFill="1" applyBorder="1" applyAlignment="1">
      <alignment wrapText="1"/>
      <protection/>
    </xf>
    <xf numFmtId="0" fontId="4" fillId="0" borderId="0" xfId="54" applyFont="1" applyFill="1" applyBorder="1" applyAlignment="1">
      <alignment horizontal="left" wrapText="1"/>
      <protection/>
    </xf>
    <xf numFmtId="164" fontId="2" fillId="0" borderId="0" xfId="54" applyNumberFormat="1" applyFont="1" applyFill="1" applyBorder="1">
      <alignment/>
      <protection/>
    </xf>
    <xf numFmtId="164" fontId="2" fillId="0" borderId="0" xfId="54" applyNumberFormat="1" applyFont="1" applyBorder="1" applyAlignment="1">
      <alignment horizontal="right"/>
      <protection/>
    </xf>
    <xf numFmtId="164" fontId="2" fillId="0" borderId="0" xfId="54" applyNumberFormat="1" applyFont="1" applyBorder="1">
      <alignment/>
      <protection/>
    </xf>
    <xf numFmtId="0" fontId="7" fillId="0" borderId="10" xfId="54" applyFont="1" applyFill="1" applyBorder="1" applyAlignment="1">
      <alignment wrapText="1"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 applyBorder="1" applyAlignment="1">
      <alignment horizontal="right"/>
      <protection/>
    </xf>
    <xf numFmtId="164" fontId="0" fillId="0" borderId="0" xfId="54" applyNumberFormat="1" applyFont="1" applyFill="1" applyBorder="1" applyAlignment="1">
      <alignment horizontal="right"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 applyBorder="1" applyAlignment="1">
      <alignment horizontal="right"/>
      <protection/>
    </xf>
    <xf numFmtId="0" fontId="12" fillId="0" borderId="0" xfId="54" applyFont="1" applyFill="1" applyBorder="1" applyAlignment="1">
      <alignment horizontal="left" wrapText="1"/>
      <protection/>
    </xf>
    <xf numFmtId="164" fontId="5" fillId="0" borderId="0" xfId="54" applyNumberFormat="1" applyFont="1" applyFill="1" applyBorder="1">
      <alignment/>
      <protection/>
    </xf>
    <xf numFmtId="164" fontId="0" fillId="0" borderId="0" xfId="54" applyNumberFormat="1" applyFont="1" applyFill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Border="1" applyAlignment="1">
      <alignment wrapText="1"/>
      <protection/>
    </xf>
    <xf numFmtId="164" fontId="0" fillId="0" borderId="0" xfId="54" applyNumberFormat="1" applyFont="1" applyFill="1" applyBorder="1" applyAlignment="1">
      <alignment/>
      <protection/>
    </xf>
    <xf numFmtId="164" fontId="0" fillId="0" borderId="0" xfId="54" applyNumberFormat="1" applyFont="1" applyFill="1" applyBorder="1" applyAlignment="1">
      <alignment horizontal="right"/>
      <protection/>
    </xf>
    <xf numFmtId="164" fontId="7" fillId="0" borderId="0" xfId="54" applyNumberFormat="1" applyFont="1" applyFill="1" applyBorder="1" applyAlignment="1">
      <alignment wrapText="1"/>
      <protection/>
    </xf>
    <xf numFmtId="1" fontId="7" fillId="0" borderId="0" xfId="54" applyNumberFormat="1" applyFont="1" applyFill="1" applyBorder="1" applyAlignment="1">
      <alignment horizontal="right"/>
      <protection/>
    </xf>
    <xf numFmtId="0" fontId="2" fillId="0" borderId="0" xfId="54" applyFont="1" applyFill="1" applyBorder="1">
      <alignment/>
      <protection/>
    </xf>
    <xf numFmtId="164" fontId="0" fillId="0" borderId="0" xfId="54" applyNumberFormat="1" applyFont="1" applyFill="1" applyBorder="1">
      <alignment/>
      <protection/>
    </xf>
    <xf numFmtId="164" fontId="0" fillId="0" borderId="0" xfId="54" applyNumberFormat="1" applyFont="1" applyFill="1" applyBorder="1" applyAlignment="1">
      <alignment wrapText="1"/>
      <protection/>
    </xf>
    <xf numFmtId="0" fontId="0" fillId="0" borderId="0" xfId="54" applyFont="1" applyAlignment="1">
      <alignment horizontal="left"/>
      <protection/>
    </xf>
    <xf numFmtId="164" fontId="14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164" fontId="20" fillId="0" borderId="0" xfId="0" applyNumberFormat="1" applyFont="1" applyAlignment="1">
      <alignment/>
    </xf>
    <xf numFmtId="0" fontId="10" fillId="0" borderId="10" xfId="0" applyFont="1" applyBorder="1" applyAlignment="1">
      <alignment horizontal="right"/>
    </xf>
    <xf numFmtId="2" fontId="7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64" fontId="7" fillId="0" borderId="10" xfId="0" applyNumberFormat="1" applyFont="1" applyFill="1" applyBorder="1" applyAlignment="1" quotePrefix="1">
      <alignment horizontal="center"/>
    </xf>
    <xf numFmtId="164" fontId="7" fillId="0" borderId="10" xfId="54" applyNumberFormat="1" applyFont="1" applyFill="1" applyBorder="1" applyAlignment="1">
      <alignment horizontal="center" wrapText="1"/>
      <protection/>
    </xf>
    <xf numFmtId="164" fontId="7" fillId="0" borderId="10" xfId="54" applyNumberFormat="1" applyFont="1" applyFill="1" applyBorder="1" applyAlignment="1">
      <alignment horizontal="center"/>
      <protection/>
    </xf>
    <xf numFmtId="164" fontId="7" fillId="0" borderId="10" xfId="54" applyNumberFormat="1" applyFont="1" applyBorder="1" applyAlignment="1">
      <alignment horizontal="center" wrapText="1"/>
      <protection/>
    </xf>
    <xf numFmtId="164" fontId="7" fillId="0" borderId="10" xfId="55" applyNumberFormat="1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wrapText="1"/>
      <protection/>
    </xf>
    <xf numFmtId="164" fontId="2" fillId="0" borderId="10" xfId="54" applyNumberFormat="1" applyFont="1" applyFill="1" applyBorder="1" applyAlignment="1">
      <alignment horizontal="center" wrapText="1"/>
      <protection/>
    </xf>
    <xf numFmtId="164" fontId="2" fillId="0" borderId="10" xfId="54" applyNumberFormat="1" applyFont="1" applyFill="1" applyBorder="1" applyAlignment="1">
      <alignment horizontal="center"/>
      <protection/>
    </xf>
    <xf numFmtId="164" fontId="2" fillId="0" borderId="10" xfId="54" applyNumberFormat="1" applyFont="1" applyBorder="1" applyAlignment="1">
      <alignment horizontal="center" wrapText="1"/>
      <protection/>
    </xf>
    <xf numFmtId="164" fontId="7" fillId="0" borderId="10" xfId="54" applyNumberFormat="1" applyFont="1" applyBorder="1" applyAlignment="1">
      <alignment horizontal="center"/>
      <protection/>
    </xf>
    <xf numFmtId="164" fontId="7" fillId="0" borderId="0" xfId="54" applyNumberFormat="1" applyFont="1" applyFill="1" applyBorder="1" applyAlignment="1">
      <alignment horizontal="right" wrapText="1"/>
      <protection/>
    </xf>
    <xf numFmtId="0" fontId="0" fillId="0" borderId="0" xfId="54" applyBorder="1" applyAlignment="1">
      <alignment wrapText="1"/>
      <protection/>
    </xf>
    <xf numFmtId="0" fontId="19" fillId="0" borderId="0" xfId="54" applyFont="1" applyBorder="1" applyAlignment="1">
      <alignment wrapText="1"/>
      <protection/>
    </xf>
    <xf numFmtId="164" fontId="14" fillId="0" borderId="0" xfId="54" applyNumberFormat="1" applyFont="1" applyFill="1" applyBorder="1" applyAlignment="1">
      <alignment horizontal="center"/>
      <protection/>
    </xf>
    <xf numFmtId="0" fontId="19" fillId="0" borderId="0" xfId="54" applyFont="1" applyBorder="1">
      <alignment/>
      <protection/>
    </xf>
    <xf numFmtId="164" fontId="14" fillId="0" borderId="0" xfId="54" applyNumberFormat="1" applyFont="1" applyFill="1" applyBorder="1" applyAlignment="1">
      <alignment horizontal="center"/>
      <protection/>
    </xf>
    <xf numFmtId="164" fontId="2" fillId="0" borderId="0" xfId="54" applyNumberFormat="1" applyFont="1" applyFill="1" applyBorder="1" applyAlignment="1">
      <alignment horizontal="right" wrapText="1"/>
      <protection/>
    </xf>
    <xf numFmtId="164" fontId="14" fillId="0" borderId="0" xfId="54" applyNumberFormat="1" applyFont="1" applyBorder="1" applyAlignment="1">
      <alignment horizontal="center"/>
      <protection/>
    </xf>
    <xf numFmtId="164" fontId="7" fillId="0" borderId="0" xfId="55" applyNumberFormat="1" applyFont="1" applyFill="1" applyBorder="1" applyAlignment="1">
      <alignment horizontal="right" wrapText="1"/>
      <protection/>
    </xf>
    <xf numFmtId="49" fontId="0" fillId="0" borderId="0" xfId="54" applyNumberFormat="1" applyFont="1" applyAlignment="1">
      <alignment horizontal="right"/>
      <protection/>
    </xf>
    <xf numFmtId="164" fontId="22" fillId="0" borderId="0" xfId="54" applyNumberFormat="1" applyFont="1" applyFill="1" applyBorder="1" applyAlignment="1">
      <alignment horizontal="center"/>
      <protection/>
    </xf>
    <xf numFmtId="0" fontId="7" fillId="35" borderId="0" xfId="54" applyFont="1" applyFill="1" applyBorder="1" applyAlignment="1">
      <alignment vertical="center" wrapText="1"/>
      <protection/>
    </xf>
    <xf numFmtId="164" fontId="2" fillId="0" borderId="10" xfId="54" applyNumberFormat="1" applyFont="1" applyBorder="1" applyAlignment="1">
      <alignment horizontal="center"/>
      <protection/>
    </xf>
    <xf numFmtId="1" fontId="7" fillId="0" borderId="10" xfId="54" applyNumberFormat="1" applyFont="1" applyBorder="1" applyAlignment="1">
      <alignment horizontal="center"/>
      <protection/>
    </xf>
    <xf numFmtId="0" fontId="14" fillId="0" borderId="0" xfId="54" applyFont="1" applyFill="1" applyBorder="1" applyAlignment="1">
      <alignment vertical="center" wrapText="1"/>
      <protection/>
    </xf>
    <xf numFmtId="0" fontId="14" fillId="0" borderId="0" xfId="54" applyFont="1" applyBorder="1">
      <alignment/>
      <protection/>
    </xf>
    <xf numFmtId="0" fontId="14" fillId="0" borderId="0" xfId="54" applyFont="1">
      <alignment/>
      <protection/>
    </xf>
    <xf numFmtId="0" fontId="22" fillId="0" borderId="0" xfId="54" applyFont="1" applyFill="1" applyBorder="1" applyAlignment="1">
      <alignment vertical="center" wrapText="1"/>
      <protection/>
    </xf>
    <xf numFmtId="49" fontId="14" fillId="0" borderId="0" xfId="54" applyNumberFormat="1" applyFont="1" applyBorder="1" applyAlignment="1">
      <alignment horizontal="right"/>
      <protection/>
    </xf>
    <xf numFmtId="49" fontId="14" fillId="0" borderId="0" xfId="54" applyNumberFormat="1" applyFont="1" applyAlignment="1">
      <alignment horizontal="right"/>
      <protection/>
    </xf>
    <xf numFmtId="0" fontId="0" fillId="35" borderId="0" xfId="54" applyFill="1" applyBorder="1">
      <alignment/>
      <protection/>
    </xf>
    <xf numFmtId="164" fontId="0" fillId="0" borderId="0" xfId="54" applyNumberFormat="1" applyBorder="1">
      <alignment/>
      <protection/>
    </xf>
    <xf numFmtId="1" fontId="7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164" fontId="7" fillId="0" borderId="10" xfId="55" applyNumberFormat="1" applyFont="1" applyFill="1" applyBorder="1" applyAlignment="1">
      <alignment horizontal="center"/>
      <protection/>
    </xf>
    <xf numFmtId="1" fontId="2" fillId="0" borderId="1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14" fillId="0" borderId="0" xfId="54" applyFont="1" applyFill="1" applyBorder="1" applyAlignment="1">
      <alignment wrapText="1"/>
      <protection/>
    </xf>
    <xf numFmtId="1" fontId="14" fillId="0" borderId="0" xfId="54" applyNumberFormat="1" applyFont="1" applyFill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wrapText="1"/>
      <protection/>
    </xf>
    <xf numFmtId="1" fontId="22" fillId="0" borderId="0" xfId="54" applyNumberFormat="1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0" fillId="0" borderId="0" xfId="54" applyFont="1" applyBorder="1">
      <alignment/>
      <protection/>
    </xf>
    <xf numFmtId="164" fontId="14" fillId="0" borderId="0" xfId="55" applyNumberFormat="1" applyFont="1" applyFill="1" applyBorder="1" applyAlignment="1">
      <alignment horizontal="center"/>
      <protection/>
    </xf>
    <xf numFmtId="0" fontId="7" fillId="0" borderId="0" xfId="54" applyFont="1" applyAlignment="1">
      <alignment/>
      <protection/>
    </xf>
    <xf numFmtId="0" fontId="7" fillId="0" borderId="10" xfId="54" applyFont="1" applyFill="1" applyBorder="1" applyAlignment="1">
      <alignment horizontal="center"/>
      <protection/>
    </xf>
    <xf numFmtId="164" fontId="7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 wrapText="1"/>
      <protection/>
    </xf>
    <xf numFmtId="49" fontId="9" fillId="34" borderId="10" xfId="54" applyNumberFormat="1" applyFont="1" applyFill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/>
      <protection/>
    </xf>
    <xf numFmtId="0" fontId="6" fillId="33" borderId="10" xfId="54" applyFont="1" applyFill="1" applyBorder="1" applyAlignment="1">
      <alignment horizontal="right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right" vertical="center" wrapText="1"/>
      <protection/>
    </xf>
    <xf numFmtId="0" fontId="10" fillId="34" borderId="10" xfId="54" applyFont="1" applyFill="1" applyBorder="1">
      <alignment/>
      <protection/>
    </xf>
    <xf numFmtId="0" fontId="11" fillId="0" borderId="0" xfId="0" applyFont="1" applyFill="1" applyAlignment="1">
      <alignment horizontal="left" wrapText="1"/>
    </xf>
    <xf numFmtId="164" fontId="7" fillId="0" borderId="0" xfId="0" applyNumberFormat="1" applyFont="1" applyFill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3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0" fillId="0" borderId="12" xfId="54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8" fillId="0" borderId="14" xfId="54" applyFont="1" applyFill="1" applyBorder="1" applyAlignment="1">
      <alignment horizontal="left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
январь-июнь 2011 года к январю-июню 2010 года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5"/>
          <c:w val="0.986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'инд.произ.'!$G$40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1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'инд.произ.'!$F$41:$F$54</c:f>
              <c:strCache/>
            </c:strRef>
          </c:cat>
          <c:val>
            <c:numRef>
              <c:f>'инд.произ.'!$G$41:$G$54</c:f>
              <c:numCache/>
            </c:numRef>
          </c:val>
        </c:ser>
        <c:axId val="24381914"/>
        <c:axId val="18110635"/>
      </c:barChart>
      <c:lineChart>
        <c:grouping val="standard"/>
        <c:varyColors val="0"/>
        <c:ser>
          <c:idx val="1"/>
          <c:order val="1"/>
          <c:tx>
            <c:strRef>
              <c:f>'инд.произ.'!$H$40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'инд.произ.'!$F$41:$F$54</c:f>
              <c:strCache/>
            </c:strRef>
          </c:cat>
          <c:val>
            <c:numRef>
              <c:f>'инд.произ.'!$H$41:$H$54</c:f>
              <c:numCache/>
            </c:numRef>
          </c:val>
          <c:smooth val="0"/>
        </c:ser>
        <c:axId val="24381914"/>
        <c:axId val="18110635"/>
      </c:lineChart>
      <c:catAx>
        <c:axId val="243819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381914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Сальдированный финансовый результат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деятельности крупных и средних организаций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январь-май 2011 года к январю-маю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33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75"/>
          <c:w val="0.9732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'фин. рез.'!$G$40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64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26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64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'фин. рез.'!$F$41:$F$54</c:f>
              <c:strCache/>
            </c:strRef>
          </c:cat>
          <c:val>
            <c:numRef>
              <c:f>'фин. рез.'!$G$41:$G$54</c:f>
              <c:numCache/>
            </c:numRef>
          </c:val>
        </c:ser>
        <c:axId val="54976468"/>
        <c:axId val="25026165"/>
      </c:barChart>
      <c:lineChart>
        <c:grouping val="standard"/>
        <c:varyColors val="0"/>
        <c:ser>
          <c:idx val="1"/>
          <c:order val="1"/>
          <c:tx>
            <c:strRef>
              <c:f>'фин. рез.'!$H$40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'фин. рез.'!$F$41:$F$54</c:f>
              <c:strCache/>
            </c:strRef>
          </c:cat>
          <c:val>
            <c:numRef>
              <c:f>'фин. рез.'!$H$41:$H$54</c:f>
              <c:numCache/>
            </c:numRef>
          </c:val>
          <c:smooth val="0"/>
        </c:ser>
        <c:axId val="54976468"/>
        <c:axId val="25026165"/>
      </c:lineChart>
      <c:catAx>
        <c:axId val="549764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-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976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Удельный вес убыточных крупных и средних организаций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январь-май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2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085"/>
          <c:w val="0.972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'убыт. орг.'!$G$40</c:f>
              <c:strCache>
                <c:ptCount val="1"/>
                <c:pt idx="0">
                  <c:v>январь-май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'убыт. орг.'!$F$41:$F$54</c:f>
              <c:strCache/>
            </c:strRef>
          </c:cat>
          <c:val>
            <c:numRef>
              <c:f>'убыт. орг.'!$G$41:$G$54</c:f>
              <c:numCache/>
            </c:numRef>
          </c:val>
        </c:ser>
        <c:axId val="23908894"/>
        <c:axId val="13853455"/>
      </c:barChart>
      <c:lineChart>
        <c:grouping val="standard"/>
        <c:varyColors val="0"/>
        <c:ser>
          <c:idx val="1"/>
          <c:order val="1"/>
          <c:tx>
            <c:strRef>
              <c:f>'убыт. орг.'!$H$40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'убыт. орг.'!$F$41:$F$54</c:f>
              <c:strCache/>
            </c:strRef>
          </c:cat>
          <c:val>
            <c:numRef>
              <c:f>'убыт. орг.'!$H$41:$H$54</c:f>
              <c:numCache/>
            </c:numRef>
          </c:val>
          <c:smooth val="0"/>
        </c:ser>
        <c:axId val="23908894"/>
        <c:axId val="13853455"/>
      </c:lineChart>
      <c:catAx>
        <c:axId val="239088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853455"/>
        <c:crosses val="autoZero"/>
        <c:auto val="1"/>
        <c:lblOffset val="100"/>
        <c:tickLblSkip val="1"/>
        <c:noMultiLvlLbl val="0"/>
      </c:catAx>
      <c:valAx>
        <c:axId val="13853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908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Уровень зарегистрированной безработицы от экономически активного населения на 1 июля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5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6"/>
          <c:w val="0.95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безработица!$G$40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558ED5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безработица!$F$41:$F$54</c:f>
              <c:strCache/>
            </c:strRef>
          </c:cat>
          <c:val>
            <c:numRef>
              <c:f>безработица!$G$41:$G$54</c:f>
              <c:numCache/>
            </c:numRef>
          </c:val>
        </c:ser>
        <c:axId val="57572232"/>
        <c:axId val="48388041"/>
      </c:barChart>
      <c:lineChart>
        <c:grouping val="standard"/>
        <c:varyColors val="0"/>
        <c:ser>
          <c:idx val="1"/>
          <c:order val="1"/>
          <c:tx>
            <c:strRef>
              <c:f>безработица!$H$40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безработица!$F$41:$F$54</c:f>
              <c:strCache/>
            </c:strRef>
          </c:cat>
          <c:val>
            <c:numRef>
              <c:f>безработица!$H$41:$H$54</c:f>
              <c:numCache/>
            </c:numRef>
          </c:val>
          <c:smooth val="0"/>
        </c:ser>
        <c:axId val="57572232"/>
        <c:axId val="48388041"/>
      </c:lineChart>
      <c:catAx>
        <c:axId val="57572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388041"/>
        <c:crosses val="autoZero"/>
        <c:auto val="1"/>
        <c:lblOffset val="100"/>
        <c:tickLblSkip val="1"/>
        <c:noMultiLvlLbl val="0"/>
      </c:catAx>
      <c:valAx>
        <c:axId val="4838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572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Сводный индекс потребительских цен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товары и платные услуги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июнь 2011  года к декабрю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85"/>
          <c:w val="0.942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инфляция!$G$40</c:f>
              <c:strCache>
                <c:ptCount val="1"/>
                <c:pt idx="0">
                  <c:v>июнь к декабрю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инфляция!$F$41:$F$54</c:f>
              <c:strCache/>
            </c:strRef>
          </c:cat>
          <c:val>
            <c:numRef>
              <c:f>инфляция!$G$41:$G$54</c:f>
              <c:numCache/>
            </c:numRef>
          </c:val>
        </c:ser>
        <c:axId val="32839186"/>
        <c:axId val="27117219"/>
      </c:barChart>
      <c:lineChart>
        <c:grouping val="standard"/>
        <c:varyColors val="0"/>
        <c:ser>
          <c:idx val="1"/>
          <c:order val="1"/>
          <c:tx>
            <c:strRef>
              <c:f>инфляция!$H$40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инфляция!$F$41:$F$54</c:f>
              <c:strCache/>
            </c:strRef>
          </c:cat>
          <c:val>
            <c:numRef>
              <c:f>инфляция!$H$41:$H$54</c:f>
              <c:numCache/>
            </c:numRef>
          </c:val>
          <c:smooth val="0"/>
        </c:ser>
        <c:axId val="32839186"/>
        <c:axId val="27117219"/>
      </c:lineChart>
      <c:catAx>
        <c:axId val="32839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  <c:max val="107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7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83918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Среднедушевые денежные доходы населения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 январе-июне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125"/>
          <c:w val="0.907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доходы!$G$40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2F5E"/>
                  </a:gs>
                  <a:gs pos="50000">
                    <a:srgbClr val="FFC000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доходы!$F$41:$F$54</c:f>
              <c:strCache/>
            </c:strRef>
          </c:cat>
          <c:val>
            <c:numRef>
              <c:f>доходы!$G$41:$G$54</c:f>
              <c:numCache/>
            </c:numRef>
          </c:val>
        </c:ser>
        <c:axId val="42728380"/>
        <c:axId val="49011101"/>
      </c:barChart>
      <c:lineChart>
        <c:grouping val="standard"/>
        <c:varyColors val="0"/>
        <c:ser>
          <c:idx val="1"/>
          <c:order val="1"/>
          <c:tx>
            <c:strRef>
              <c:f>доходы!$H$40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доходы!$F$41:$F$54</c:f>
              <c:strCache/>
            </c:strRef>
          </c:cat>
          <c:val>
            <c:numRef>
              <c:f>доходы!$H$41:$H$54</c:f>
              <c:numCache/>
            </c:numRef>
          </c:val>
          <c:smooth val="0"/>
        </c:ser>
        <c:axId val="42728380"/>
        <c:axId val="49011101"/>
      </c:lineChart>
      <c:catAx>
        <c:axId val="42728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728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Среднемесячная заработная плата работников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по полному кругу предприятий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январь-май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9"/>
          <c:w val="0.959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зарплата!$G$40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зарплата!$F$41:$F$54</c:f>
              <c:strCache/>
            </c:strRef>
          </c:cat>
          <c:val>
            <c:numRef>
              <c:f>зарплата!$G$41:$G$54</c:f>
              <c:numCache/>
            </c:numRef>
          </c:val>
        </c:ser>
        <c:axId val="38446726"/>
        <c:axId val="10476215"/>
      </c:barChart>
      <c:lineChart>
        <c:grouping val="standard"/>
        <c:varyColors val="0"/>
        <c:ser>
          <c:idx val="1"/>
          <c:order val="1"/>
          <c:tx>
            <c:strRef>
              <c:f>зарплата!$H$40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зарплата!$F$41:$F$54</c:f>
              <c:strCache/>
            </c:strRef>
          </c:cat>
          <c:val>
            <c:numRef>
              <c:f>зарплата!$H$41:$H$54</c:f>
              <c:numCache/>
            </c:numRef>
          </c:val>
          <c:smooth val="0"/>
        </c:ser>
        <c:axId val="38446726"/>
        <c:axId val="10476215"/>
      </c:lineChart>
      <c:catAx>
        <c:axId val="384467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446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розничной торговли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январь-июнь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625"/>
          <c:w val="0.924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'розн.торговля'!$G$40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'розн.торговля'!$F$41:$F$54</c:f>
              <c:strCache/>
            </c:strRef>
          </c:cat>
          <c:val>
            <c:numRef>
              <c:f>'розн.торговля'!$G$41:$G$54</c:f>
              <c:numCache/>
            </c:numRef>
          </c:val>
        </c:ser>
        <c:axId val="27177072"/>
        <c:axId val="43267057"/>
      </c:barChart>
      <c:lineChart>
        <c:grouping val="standard"/>
        <c:varyColors val="0"/>
        <c:ser>
          <c:idx val="1"/>
          <c:order val="1"/>
          <c:tx>
            <c:strRef>
              <c:f>'розн.торговля'!$H$40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'розн.торговля'!$F$41:$F$54</c:f>
              <c:strCache/>
            </c:strRef>
          </c:cat>
          <c:val>
            <c:numRef>
              <c:f>'розн.торговля'!$H$41:$H$54</c:f>
              <c:numCache/>
            </c:numRef>
          </c:val>
          <c:smooth val="0"/>
        </c:ser>
        <c:axId val="27177072"/>
        <c:axId val="43267057"/>
      </c:lineChart>
      <c:catAx>
        <c:axId val="27177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267057"/>
        <c:crosses val="autoZero"/>
        <c:auto val="1"/>
        <c:lblOffset val="100"/>
        <c:tickLblSkip val="1"/>
        <c:noMultiLvlLbl val="0"/>
      </c:catAx>
      <c:valAx>
        <c:axId val="4326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177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общественного питания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январь-июнь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4"/>
          <c:w val="0.940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'общ.питание'!$G$40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'общ.питание'!$F$41:$F$54</c:f>
              <c:strCache/>
            </c:strRef>
          </c:cat>
          <c:val>
            <c:numRef>
              <c:f>'общ.питание'!$G$41:$G$54</c:f>
              <c:numCache/>
            </c:numRef>
          </c:val>
        </c:ser>
        <c:axId val="53859194"/>
        <c:axId val="14970699"/>
      </c:barChart>
      <c:lineChart>
        <c:grouping val="standard"/>
        <c:varyColors val="0"/>
        <c:ser>
          <c:idx val="1"/>
          <c:order val="1"/>
          <c:tx>
            <c:strRef>
              <c:f>'общ.питание'!$H$40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'общ.питание'!$F$41:$F$54</c:f>
              <c:strCache/>
            </c:strRef>
          </c:cat>
          <c:val>
            <c:numRef>
              <c:f>'общ.питание'!$H$41:$H$54</c:f>
              <c:numCache/>
            </c:numRef>
          </c:val>
          <c:smooth val="0"/>
        </c:ser>
        <c:axId val="53859194"/>
        <c:axId val="14970699"/>
      </c:lineChart>
      <c:catAx>
        <c:axId val="538591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0.00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859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Объем платных услуг на душу населения
за январь-июнь 2011 года</a:t>
            </a:r>
          </a:p>
        </c:rich>
      </c:tx>
      <c:layout>
        <c:manualLayout>
          <c:xMode val="factor"/>
          <c:yMode val="factor"/>
          <c:x val="-0.0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7925"/>
          <c:w val="0.897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'пл.услуги'!$G$40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'пл.услуги'!$F$41:$F$54</c:f>
              <c:strCache/>
            </c:strRef>
          </c:cat>
          <c:val>
            <c:numRef>
              <c:f>'пл.услуги'!$G$41:$G$54</c:f>
              <c:numCache/>
            </c:numRef>
          </c:val>
        </c:ser>
        <c:axId val="518564"/>
        <c:axId val="4667077"/>
      </c:barChart>
      <c:lineChart>
        <c:grouping val="standard"/>
        <c:varyColors val="0"/>
        <c:ser>
          <c:idx val="1"/>
          <c:order val="1"/>
          <c:tx>
            <c:strRef>
              <c:f>'пл.услуги'!$H$40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'пл.услуги'!$F$41:$F$54</c:f>
              <c:strCache/>
            </c:strRef>
          </c:cat>
          <c:val>
            <c:numRef>
              <c:f>'пл.услуги'!$H$41:$H$54</c:f>
              <c:numCache/>
            </c:numRef>
          </c:val>
          <c:smooth val="0"/>
        </c:ser>
        <c:axId val="518564"/>
        <c:axId val="4667077"/>
      </c:lineChart>
      <c:catAx>
        <c:axId val="5185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18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Ввод в действие жилых домов на 1000 человек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январь-июнь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725"/>
          <c:w val="0.9047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жилье!$G$40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жилье!$G$41:$G$54</c:f>
              <c:numCache/>
            </c:numRef>
          </c:val>
        </c:ser>
        <c:axId val="42003694"/>
        <c:axId val="42488927"/>
      </c:barChart>
      <c:lineChart>
        <c:grouping val="standard"/>
        <c:varyColors val="0"/>
        <c:ser>
          <c:idx val="1"/>
          <c:order val="1"/>
          <c:tx>
            <c:strRef>
              <c:f>жилье!$H$40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жилье!$H$41:$H$54</c:f>
              <c:numCache/>
            </c:numRef>
          </c:val>
          <c:smooth val="0"/>
        </c:ser>
        <c:axId val="42003694"/>
        <c:axId val="42488927"/>
      </c:lineChart>
      <c:catAx>
        <c:axId val="420036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кв.м.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003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"Добыча полезных ископаемых"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январь-июнь 2011 года к январю-июню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085"/>
          <c:w val="0.968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'инд.доб.'!$G$40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B0000"/>
                  </a:gs>
                  <a:gs pos="50000">
                    <a:srgbClr val="FFC000"/>
                  </a:gs>
                  <a:gs pos="100000">
                    <a:srgbClr val="0B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'инд.доб.'!$F$41:$F$54</c:f>
              <c:strCache/>
            </c:strRef>
          </c:cat>
          <c:val>
            <c:numRef>
              <c:f>'инд.доб.'!$G$41:$G$54</c:f>
              <c:numCache/>
            </c:numRef>
          </c:val>
        </c:ser>
        <c:axId val="28777988"/>
        <c:axId val="57675301"/>
      </c:barChart>
      <c:lineChart>
        <c:grouping val="standard"/>
        <c:varyColors val="0"/>
        <c:ser>
          <c:idx val="1"/>
          <c:order val="1"/>
          <c:tx>
            <c:strRef>
              <c:f>'инд.доб.'!$H$40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'инд.доб.'!$F$41:$F$54</c:f>
              <c:strCache/>
            </c:strRef>
          </c:cat>
          <c:val>
            <c:numRef>
              <c:f>'инд.доб.'!$H$41:$H$54</c:f>
              <c:numCache/>
            </c:numRef>
          </c:val>
          <c:smooth val="0"/>
        </c:ser>
        <c:axId val="28777988"/>
        <c:axId val="57675301"/>
      </c:lineChart>
      <c:catAx>
        <c:axId val="287779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777988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"Обрабатывающие производства"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январь-июнь 2011 года к январю-июню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99"/>
          <c:w val="0.894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'инд.обр.'!$G$40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B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B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B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B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'инд.обр.'!$F$41:$F$54</c:f>
              <c:strCache/>
            </c:strRef>
          </c:cat>
          <c:val>
            <c:numRef>
              <c:f>'инд.обр.'!$G$41:$G$54</c:f>
              <c:numCache/>
            </c:numRef>
          </c:val>
        </c:ser>
        <c:axId val="49315662"/>
        <c:axId val="41187775"/>
      </c:barChart>
      <c:lineChart>
        <c:grouping val="standard"/>
        <c:varyColors val="0"/>
        <c:ser>
          <c:idx val="1"/>
          <c:order val="1"/>
          <c:tx>
            <c:strRef>
              <c:f>'инд.обр.'!$H$40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'инд.обр.'!$F$41:$F$54</c:f>
              <c:strCache/>
            </c:strRef>
          </c:cat>
          <c:val>
            <c:numRef>
              <c:f>'инд.обр.'!$H$41:$H$54</c:f>
              <c:numCache/>
            </c:numRef>
          </c:val>
          <c:smooth val="0"/>
        </c:ser>
        <c:axId val="49315662"/>
        <c:axId val="41187775"/>
      </c:lineChart>
      <c:catAx>
        <c:axId val="493156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315662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"Производство и распределение электроэнергии, газа и воды"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январь-июнь 2011 года к январю-июню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35"/>
          <c:w val="0.921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'инд.газа'!$G$40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B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B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B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'инд.газа'!$F$41:$F$54</c:f>
              <c:strCache/>
            </c:strRef>
          </c:cat>
          <c:val>
            <c:numRef>
              <c:f>'инд.газа'!$G$41:$G$54</c:f>
              <c:numCache/>
            </c:numRef>
          </c:val>
        </c:ser>
        <c:axId val="35145656"/>
        <c:axId val="47875449"/>
      </c:barChart>
      <c:lineChart>
        <c:grouping val="standard"/>
        <c:varyColors val="0"/>
        <c:ser>
          <c:idx val="1"/>
          <c:order val="1"/>
          <c:tx>
            <c:strRef>
              <c:f>'инд.газа'!$H$40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'инд.газа'!$F$41:$F$54</c:f>
              <c:strCache/>
            </c:strRef>
          </c:cat>
          <c:val>
            <c:numRef>
              <c:f>'инд.газа'!$H$41:$H$54</c:f>
              <c:numCache/>
            </c:numRef>
          </c:val>
          <c:smooth val="0"/>
        </c:ser>
        <c:axId val="35145656"/>
        <c:axId val="47875449"/>
      </c:lineChart>
      <c:catAx>
        <c:axId val="35145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145656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Производство скота и птицы на убой (в живом весе)
январь-июнь 2011 года к январю-июню 2010 года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22025"/>
          <c:w val="0.921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мясо!$G$40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FFC000"/>
                  </a:gs>
                  <a:gs pos="100000">
                    <a:srgbClr val="00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мясо!$F$41:$F$54</c:f>
              <c:strCache/>
            </c:strRef>
          </c:cat>
          <c:val>
            <c:numRef>
              <c:f>мясо!$G$41:$G$54</c:f>
              <c:numCache/>
            </c:numRef>
          </c:val>
        </c:ser>
        <c:axId val="28225858"/>
        <c:axId val="52706131"/>
      </c:barChart>
      <c:lineChart>
        <c:grouping val="standard"/>
        <c:varyColors val="0"/>
        <c:ser>
          <c:idx val="1"/>
          <c:order val="1"/>
          <c:tx>
            <c:strRef>
              <c:f>мясо!$H$40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мясо!$F$41:$F$54</c:f>
              <c:strCache/>
            </c:strRef>
          </c:cat>
          <c:val>
            <c:numRef>
              <c:f>мясо!$H$41:$H$54</c:f>
            </c:numRef>
          </c:val>
          <c:smooth val="0"/>
        </c:ser>
        <c:axId val="28225858"/>
        <c:axId val="52706131"/>
      </c:lineChart>
      <c:scatterChart>
        <c:scatterStyle val="lineMarker"/>
        <c:varyColors val="0"/>
        <c:ser>
          <c:idx val="2"/>
          <c:order val="2"/>
          <c:tx>
            <c:strRef>
              <c:f>мясо!$I$40</c:f>
              <c:strCache>
                <c:ptCount val="1"/>
                <c:pt idx="0">
                  <c:v>россия 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мясо!$I$41:$I$54</c:f>
              <c:numCache/>
            </c:numRef>
          </c:yVal>
          <c:smooth val="1"/>
        </c:ser>
        <c:axId val="28225858"/>
        <c:axId val="52706131"/>
      </c:scatterChart>
      <c:catAx>
        <c:axId val="282258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706131"/>
        <c:crosses val="autoZero"/>
        <c:auto val="1"/>
        <c:lblOffset val="100"/>
        <c:tickLblSkip val="1"/>
        <c:noMultiLvlLbl val="0"/>
      </c:cat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225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Темпы роста (снижения) производства молока 
в хозяйствах всех категорий
январь-июнь 2011 года к январю-июню 2010 года</a:t>
            </a:r>
          </a:p>
        </c:rich>
      </c:tx>
      <c:layout>
        <c:manualLayout>
          <c:xMode val="factor"/>
          <c:yMode val="factor"/>
          <c:x val="0.0172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02"/>
          <c:w val="0.96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молоко!$G$40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молоко!$F$41:$F$54</c:f>
              <c:strCache/>
            </c:strRef>
          </c:cat>
          <c:val>
            <c:numRef>
              <c:f>молоко!$G$41:$G$54</c:f>
              <c:numCache/>
            </c:numRef>
          </c:val>
        </c:ser>
        <c:axId val="4593132"/>
        <c:axId val="41338189"/>
      </c:barChart>
      <c:lineChart>
        <c:grouping val="standard"/>
        <c:varyColors val="0"/>
        <c:ser>
          <c:idx val="1"/>
          <c:order val="1"/>
          <c:tx>
            <c:strRef>
              <c:f>молоко!$H$40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молоко!$F$41:$F$54</c:f>
              <c:strCache/>
            </c:strRef>
          </c:cat>
          <c:val>
            <c:numRef>
              <c:f>молоко!$H$41:$H$54</c:f>
              <c:numCache/>
            </c:numRef>
          </c:val>
          <c:smooth val="0"/>
        </c:ser>
        <c:axId val="4593132"/>
        <c:axId val="41338189"/>
      </c:lineChart>
      <c:catAx>
        <c:axId val="45931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93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Надой на  одну корову в сельхозорганизациях
январь-июнь 2011 года к январю-июню 2010 года </a:t>
            </a:r>
          </a:p>
        </c:rich>
      </c:tx>
      <c:layout>
        <c:manualLayout>
          <c:xMode val="factor"/>
          <c:yMode val="factor"/>
          <c:x val="0.025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63"/>
          <c:w val="0.924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надои!$F$41:$F$54</c:f>
              <c:strCache/>
            </c:strRef>
          </c:cat>
          <c:val>
            <c:numRef>
              <c:f>надои!$G$41:$G$54</c:f>
              <c:numCache/>
            </c:numRef>
          </c:val>
        </c:ser>
        <c:axId val="36499382"/>
        <c:axId val="60058983"/>
      </c:barChart>
      <c:catAx>
        <c:axId val="364993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кг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499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крупного рогатого скота 
в хозяйствах всех категорий
на 1 июля 2011 года  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0.057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20975"/>
          <c:w val="0.96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КРС!$G$40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КРС!$F$41:$F$54</c:f>
              <c:strCache/>
            </c:strRef>
          </c:cat>
          <c:val>
            <c:numRef>
              <c:f>КРС!$G$41:$G$54</c:f>
              <c:numCache/>
            </c:numRef>
          </c:val>
        </c:ser>
        <c:axId val="3659936"/>
        <c:axId val="32939425"/>
      </c:barChart>
      <c:lineChart>
        <c:grouping val="standard"/>
        <c:varyColors val="0"/>
        <c:ser>
          <c:idx val="1"/>
          <c:order val="1"/>
          <c:tx>
            <c:strRef>
              <c:f>КРС!$H$40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КРС!$F$41:$F$54</c:f>
              <c:strCache/>
            </c:strRef>
          </c:cat>
          <c:val>
            <c:numRef>
              <c:f>КРС!$H$41:$H$54</c:f>
              <c:numCache/>
            </c:numRef>
          </c:val>
          <c:smooth val="0"/>
        </c:ser>
        <c:axId val="3659936"/>
        <c:axId val="32939425"/>
      </c:lineChart>
      <c:catAx>
        <c:axId val="3659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0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59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свиней 
в хозяйствах всех категорий на 1 июля 2011 года 
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0.007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8475"/>
          <c:w val="0.9312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свиньи!$G$40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FFC000"/>
                  </a:gs>
                  <a:gs pos="100000">
                    <a:srgbClr val="00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свиньи!$F$41:$F$54</c:f>
              <c:strCache/>
            </c:strRef>
          </c:cat>
          <c:val>
            <c:numRef>
              <c:f>свиньи!$G$41:$G$54</c:f>
              <c:numCache/>
            </c:numRef>
          </c:val>
        </c:ser>
        <c:axId val="28019370"/>
        <c:axId val="50847739"/>
      </c:barChart>
      <c:lineChart>
        <c:grouping val="standard"/>
        <c:varyColors val="0"/>
        <c:ser>
          <c:idx val="1"/>
          <c:order val="1"/>
          <c:tx>
            <c:strRef>
              <c:f>свиньи!$H$40</c:f>
              <c:strCache>
                <c:ptCount val="1"/>
                <c:pt idx="0">
                  <c:v>место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свиньи!$F$41:$F$54</c:f>
              <c:strCache/>
            </c:strRef>
          </c:cat>
          <c:val>
            <c:numRef>
              <c:f>свиньи!$H$41:$H$54</c:f>
              <c:numCache/>
            </c:numRef>
          </c:val>
          <c:smooth val="0"/>
        </c:ser>
        <c:axId val="28019370"/>
        <c:axId val="50847739"/>
      </c:lineChart>
      <c:catAx>
        <c:axId val="280193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019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154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95154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257175</xdr:colOff>
      <xdr:row>31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95154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723900</xdr:colOff>
      <xdr:row>6</xdr:row>
      <xdr:rowOff>0</xdr:rowOff>
    </xdr:from>
    <xdr:to>
      <xdr:col>3</xdr:col>
      <xdr:colOff>9525</xdr:colOff>
      <xdr:row>7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33725" y="38004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714375</xdr:colOff>
      <xdr:row>13</xdr:row>
      <xdr:rowOff>228600</xdr:rowOff>
    </xdr:from>
    <xdr:to>
      <xdr:col>3</xdr:col>
      <xdr:colOff>0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24200" y="56959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533400</xdr:colOff>
      <xdr:row>18</xdr:row>
      <xdr:rowOff>9525</xdr:rowOff>
    </xdr:from>
    <xdr:to>
      <xdr:col>5</xdr:col>
      <xdr:colOff>0</xdr:colOff>
      <xdr:row>19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24400" y="66675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561975</xdr:colOff>
      <xdr:row>14</xdr:row>
      <xdr:rowOff>0</xdr:rowOff>
    </xdr:from>
    <xdr:to>
      <xdr:col>5</xdr:col>
      <xdr:colOff>28575</xdr:colOff>
      <xdr:row>15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52975" y="57054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6</xdr:col>
      <xdr:colOff>9525</xdr:colOff>
      <xdr:row>20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81650" y="68961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590550</xdr:colOff>
      <xdr:row>13</xdr:row>
      <xdr:rowOff>0</xdr:rowOff>
    </xdr:from>
    <xdr:to>
      <xdr:col>5</xdr:col>
      <xdr:colOff>838200</xdr:colOff>
      <xdr:row>14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62600" y="54673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581025</xdr:colOff>
      <xdr:row>5</xdr:row>
      <xdr:rowOff>0</xdr:rowOff>
    </xdr:from>
    <xdr:to>
      <xdr:col>5</xdr:col>
      <xdr:colOff>828675</xdr:colOff>
      <xdr:row>6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553075" y="35623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581025</xdr:colOff>
      <xdr:row>29</xdr:row>
      <xdr:rowOff>0</xdr:rowOff>
    </xdr:from>
    <xdr:to>
      <xdr:col>5</xdr:col>
      <xdr:colOff>828675</xdr:colOff>
      <xdr:row>30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553075" y="92773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8</xdr:row>
      <xdr:rowOff>9525</xdr:rowOff>
    </xdr:from>
    <xdr:to>
      <xdr:col>4</xdr:col>
      <xdr:colOff>47625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00400" y="38004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466725</xdr:colOff>
      <xdr:row>13</xdr:row>
      <xdr:rowOff>0</xdr:rowOff>
    </xdr:from>
    <xdr:to>
      <xdr:col>4</xdr:col>
      <xdr:colOff>19050</xdr:colOff>
      <xdr:row>14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71825" y="49815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476250</xdr:colOff>
      <xdr:row>18</xdr:row>
      <xdr:rowOff>9525</xdr:rowOff>
    </xdr:from>
    <xdr:to>
      <xdr:col>4</xdr:col>
      <xdr:colOff>28575</xdr:colOff>
      <xdr:row>18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81350" y="61817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466725</xdr:colOff>
      <xdr:row>19</xdr:row>
      <xdr:rowOff>9525</xdr:rowOff>
    </xdr:from>
    <xdr:to>
      <xdr:col>4</xdr:col>
      <xdr:colOff>19050</xdr:colOff>
      <xdr:row>20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71825" y="64198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476250</xdr:colOff>
      <xdr:row>20</xdr:row>
      <xdr:rowOff>19050</xdr:rowOff>
    </xdr:from>
    <xdr:to>
      <xdr:col>4</xdr:col>
      <xdr:colOff>28575</xdr:colOff>
      <xdr:row>20</xdr:row>
      <xdr:rowOff>228600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81350" y="66675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447675</xdr:colOff>
      <xdr:row>24</xdr:row>
      <xdr:rowOff>9525</xdr:rowOff>
    </xdr:from>
    <xdr:to>
      <xdr:col>4</xdr:col>
      <xdr:colOff>0</xdr:colOff>
      <xdr:row>24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52775" y="76104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438150</xdr:colOff>
      <xdr:row>27</xdr:row>
      <xdr:rowOff>0</xdr:rowOff>
    </xdr:from>
    <xdr:to>
      <xdr:col>5</xdr:col>
      <xdr:colOff>19050</xdr:colOff>
      <xdr:row>28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38575" y="83153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428625</xdr:colOff>
      <xdr:row>9</xdr:row>
      <xdr:rowOff>0</xdr:rowOff>
    </xdr:from>
    <xdr:to>
      <xdr:col>5</xdr:col>
      <xdr:colOff>9525</xdr:colOff>
      <xdr:row>10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29050" y="40290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90297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90297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257175</xdr:colOff>
      <xdr:row>31</xdr:row>
      <xdr:rowOff>47625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525" y="90297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9525</xdr:colOff>
      <xdr:row>16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466975" y="54578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485775</xdr:colOff>
      <xdr:row>19</xdr:row>
      <xdr:rowOff>0</xdr:rowOff>
    </xdr:from>
    <xdr:to>
      <xdr:col>2</xdr:col>
      <xdr:colOff>733425</xdr:colOff>
      <xdr:row>20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447925" y="64103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0.7875</cdr:x>
      <cdr:y>0.12875</cdr:y>
    </cdr:from>
    <cdr:to>
      <cdr:x>0.97475</cdr:x>
      <cdr:y>0.27375</cdr:y>
    </cdr:to>
    <cdr:sp>
      <cdr:nvSpPr>
        <cdr:cNvPr id="1" name="AutoShape 4"/>
        <cdr:cNvSpPr>
          <a:spLocks/>
        </cdr:cNvSpPr>
      </cdr:nvSpPr>
      <cdr:spPr>
        <a:xfrm>
          <a:off x="4438650" y="609600"/>
          <a:ext cx="1057275" cy="6953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- 103,8%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95250</xdr:rowOff>
    </xdr:from>
    <xdr:to>
      <xdr:col>6</xdr:col>
      <xdr:colOff>742950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323850" y="4733925"/>
        <a:ext cx="56388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0.11375</cdr:y>
    </cdr:from>
    <cdr:to>
      <cdr:x>0.97875</cdr:x>
      <cdr:y>0.23825</cdr:y>
    </cdr:to>
    <cdr:sp>
      <cdr:nvSpPr>
        <cdr:cNvPr id="1" name="AutoShape 4"/>
        <cdr:cNvSpPr>
          <a:spLocks/>
        </cdr:cNvSpPr>
      </cdr:nvSpPr>
      <cdr:spPr>
        <a:xfrm>
          <a:off x="4495800" y="542925"/>
          <a:ext cx="1009650" cy="6000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- 97,6%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16</xdr:row>
      <xdr:rowOff>85725</xdr:rowOff>
    </xdr:from>
    <xdr:to>
      <xdr:col>7</xdr:col>
      <xdr:colOff>476250</xdr:colOff>
      <xdr:row>35</xdr:row>
      <xdr:rowOff>200025</xdr:rowOff>
    </xdr:to>
    <xdr:graphicFrame>
      <xdr:nvGraphicFramePr>
        <xdr:cNvPr id="1" name="Chart 1"/>
        <xdr:cNvGraphicFramePr/>
      </xdr:nvGraphicFramePr>
      <xdr:xfrm>
        <a:off x="209550" y="4591050"/>
        <a:ext cx="56292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57150</xdr:rowOff>
    </xdr:from>
    <xdr:to>
      <xdr:col>7</xdr:col>
      <xdr:colOff>428625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52400" y="4257675"/>
        <a:ext cx="57245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0.81825</cdr:x>
      <cdr:y>0.12375</cdr:y>
    </cdr:from>
    <cdr:to>
      <cdr:x>0.988</cdr:x>
      <cdr:y>0.2605</cdr:y>
    </cdr:to>
    <cdr:sp>
      <cdr:nvSpPr>
        <cdr:cNvPr id="1" name="AutoShape 4"/>
        <cdr:cNvSpPr>
          <a:spLocks/>
        </cdr:cNvSpPr>
      </cdr:nvSpPr>
      <cdr:spPr>
        <a:xfrm>
          <a:off x="4819650" y="581025"/>
          <a:ext cx="1000125" cy="6572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- 97,5%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76200</xdr:rowOff>
    </xdr:from>
    <xdr:to>
      <xdr:col>7</xdr:col>
      <xdr:colOff>333375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71450" y="4829175"/>
        <a:ext cx="5895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</cdr:x>
      <cdr:y>0.11725</cdr:y>
    </cdr:from>
    <cdr:to>
      <cdr:x>0.97325</cdr:x>
      <cdr:y>0.24125</cdr:y>
    </cdr:to>
    <cdr:sp>
      <cdr:nvSpPr>
        <cdr:cNvPr id="1" name="AutoShape 4"/>
        <cdr:cNvSpPr>
          <a:spLocks/>
        </cdr:cNvSpPr>
      </cdr:nvSpPr>
      <cdr:spPr>
        <a:xfrm>
          <a:off x="4410075" y="581025"/>
          <a:ext cx="1009650" cy="6191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- 100,1%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57150</xdr:rowOff>
    </xdr:from>
    <xdr:to>
      <xdr:col>7</xdr:col>
      <xdr:colOff>323850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47650" y="4572000"/>
        <a:ext cx="557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0.8265</cdr:x>
      <cdr:y>0.1335</cdr:y>
    </cdr:from>
    <cdr:to>
      <cdr:x>0.993</cdr:x>
      <cdr:y>0.279</cdr:y>
    </cdr:to>
    <cdr:sp>
      <cdr:nvSpPr>
        <cdr:cNvPr id="1" name="AutoShape 3"/>
        <cdr:cNvSpPr>
          <a:spLocks/>
        </cdr:cNvSpPr>
      </cdr:nvSpPr>
      <cdr:spPr>
        <a:xfrm>
          <a:off x="4867275" y="638175"/>
          <a:ext cx="981075" cy="6953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- 105,3%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13</xdr:row>
      <xdr:rowOff>9525</xdr:rowOff>
    </xdr:from>
    <xdr:to>
      <xdr:col>3</xdr:col>
      <xdr:colOff>1409700</xdr:colOff>
      <xdr:row>13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41814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1200150</xdr:colOff>
      <xdr:row>20</xdr:row>
      <xdr:rowOff>9525</xdr:rowOff>
    </xdr:from>
    <xdr:to>
      <xdr:col>3</xdr:col>
      <xdr:colOff>1447800</xdr:colOff>
      <xdr:row>20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58483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1209675</xdr:colOff>
      <xdr:row>21</xdr:row>
      <xdr:rowOff>0</xdr:rowOff>
    </xdr:from>
    <xdr:to>
      <xdr:col>3</xdr:col>
      <xdr:colOff>1457325</xdr:colOff>
      <xdr:row>21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72100" y="60769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1181100</xdr:colOff>
      <xdr:row>28</xdr:row>
      <xdr:rowOff>0</xdr:rowOff>
    </xdr:from>
    <xdr:to>
      <xdr:col>3</xdr:col>
      <xdr:colOff>1428750</xdr:colOff>
      <xdr:row>28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43525" y="77438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257175</xdr:colOff>
      <xdr:row>31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82200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142875</xdr:rowOff>
    </xdr:from>
    <xdr:to>
      <xdr:col>7</xdr:col>
      <xdr:colOff>495300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5000625"/>
        <a:ext cx="57245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428625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4143375"/>
        <a:ext cx="5715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19050</xdr:rowOff>
    </xdr:from>
    <xdr:to>
      <xdr:col>4</xdr:col>
      <xdr:colOff>19050</xdr:colOff>
      <xdr:row>7</xdr:row>
      <xdr:rowOff>228600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48025" y="37909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495300</xdr:colOff>
      <xdr:row>9</xdr:row>
      <xdr:rowOff>9525</xdr:rowOff>
    </xdr:from>
    <xdr:to>
      <xdr:col>4</xdr:col>
      <xdr:colOff>0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228975" y="42576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495300</xdr:colOff>
      <xdr:row>21</xdr:row>
      <xdr:rowOff>0</xdr:rowOff>
    </xdr:from>
    <xdr:to>
      <xdr:col>4</xdr:col>
      <xdr:colOff>0</xdr:colOff>
      <xdr:row>21</xdr:row>
      <xdr:rowOff>209550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228975" y="71056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485775</xdr:colOff>
      <xdr:row>25</xdr:row>
      <xdr:rowOff>9525</xdr:rowOff>
    </xdr:from>
    <xdr:to>
      <xdr:col>3</xdr:col>
      <xdr:colOff>733425</xdr:colOff>
      <xdr:row>25</xdr:row>
      <xdr:rowOff>219075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19450" y="80676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495300</xdr:colOff>
      <xdr:row>26</xdr:row>
      <xdr:rowOff>228600</xdr:rowOff>
    </xdr:from>
    <xdr:to>
      <xdr:col>4</xdr:col>
      <xdr:colOff>0</xdr:colOff>
      <xdr:row>27</xdr:row>
      <xdr:rowOff>200025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228975" y="852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571500</xdr:colOff>
      <xdr:row>25</xdr:row>
      <xdr:rowOff>9525</xdr:rowOff>
    </xdr:from>
    <xdr:to>
      <xdr:col>3</xdr:col>
      <xdr:colOff>19050</xdr:colOff>
      <xdr:row>25</xdr:row>
      <xdr:rowOff>219075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505075" y="80676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590550</xdr:colOff>
      <xdr:row>17</xdr:row>
      <xdr:rowOff>9525</xdr:rowOff>
    </xdr:from>
    <xdr:to>
      <xdr:col>3</xdr:col>
      <xdr:colOff>38100</xdr:colOff>
      <xdr:row>17</xdr:row>
      <xdr:rowOff>219075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524125" y="61626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257175</xdr:colOff>
      <xdr:row>31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525" y="92487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0.1155</cdr:y>
    </cdr:from>
    <cdr:to>
      <cdr:x>0.26575</cdr:x>
      <cdr:y>0.22325</cdr:y>
    </cdr:to>
    <cdr:sp>
      <cdr:nvSpPr>
        <cdr:cNvPr id="1" name="AutoShape 2"/>
        <cdr:cNvSpPr>
          <a:spLocks/>
        </cdr:cNvSpPr>
      </cdr:nvSpPr>
      <cdr:spPr>
        <a:xfrm>
          <a:off x="590550" y="590550"/>
          <a:ext cx="962025" cy="5619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- 1,9%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466725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4305300"/>
        <a:ext cx="58769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0.15575</cdr:x>
      <cdr:y>0.14275</cdr:y>
    </cdr:from>
    <cdr:to>
      <cdr:x>0.32525</cdr:x>
      <cdr:y>0.25675</cdr:y>
    </cdr:to>
    <cdr:sp>
      <cdr:nvSpPr>
        <cdr:cNvPr id="1" name="AutoShape 2"/>
        <cdr:cNvSpPr>
          <a:spLocks/>
        </cdr:cNvSpPr>
      </cdr:nvSpPr>
      <cdr:spPr>
        <a:xfrm>
          <a:off x="923925" y="733425"/>
          <a:ext cx="1009650" cy="5905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- 105,0%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428625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448175"/>
        <a:ext cx="59626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104775</xdr:rowOff>
    </xdr:from>
    <xdr:to>
      <xdr:col>7</xdr:col>
      <xdr:colOff>352425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28575" y="4467225"/>
        <a:ext cx="57435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0.7275</cdr:x>
      <cdr:y>0.09575</cdr:y>
    </cdr:from>
    <cdr:to>
      <cdr:x>0.9605</cdr:x>
      <cdr:y>0.23175</cdr:y>
    </cdr:to>
    <cdr:sp>
      <cdr:nvSpPr>
        <cdr:cNvPr id="1" name="AutoShape 2"/>
        <cdr:cNvSpPr>
          <a:spLocks/>
        </cdr:cNvSpPr>
      </cdr:nvSpPr>
      <cdr:spPr>
        <a:xfrm>
          <a:off x="4286250" y="476250"/>
          <a:ext cx="1371600" cy="6858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21,8</a:t>
          </a:r>
          <a:r>
            <a:rPr lang="en-US" cap="none" sz="1075" b="1" i="0" u="none" baseline="0">
              <a:solidFill>
                <a:srgbClr val="000000"/>
              </a:solidFill>
            </a:rPr>
            <a:t> тыс.</a:t>
          </a:r>
          <a:r>
            <a:rPr lang="en-US" cap="none" sz="1075" b="1" i="0" u="none" baseline="0">
              <a:solidFill>
                <a:srgbClr val="000000"/>
              </a:solidFill>
            </a:rPr>
            <a:t> руб.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7</xdr:col>
      <xdr:colOff>400050</xdr:colOff>
      <xdr:row>35</xdr:row>
      <xdr:rowOff>190500</xdr:rowOff>
    </xdr:to>
    <xdr:graphicFrame>
      <xdr:nvGraphicFramePr>
        <xdr:cNvPr id="1" name="Chart 2"/>
        <xdr:cNvGraphicFramePr/>
      </xdr:nvGraphicFramePr>
      <xdr:xfrm>
        <a:off x="0" y="4752975"/>
        <a:ext cx="58959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104775</xdr:rowOff>
    </xdr:from>
    <xdr:to>
      <xdr:col>7</xdr:col>
      <xdr:colOff>485775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57150" y="4476750"/>
        <a:ext cx="5895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7</xdr:col>
      <xdr:colOff>514350</xdr:colOff>
      <xdr:row>35</xdr:row>
      <xdr:rowOff>171450</xdr:rowOff>
    </xdr:to>
    <xdr:graphicFrame>
      <xdr:nvGraphicFramePr>
        <xdr:cNvPr id="1" name="Chart 2"/>
        <xdr:cNvGraphicFramePr/>
      </xdr:nvGraphicFramePr>
      <xdr:xfrm>
        <a:off x="0" y="4781550"/>
        <a:ext cx="57912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-0.01125</cdr:y>
    </cdr:from>
    <cdr:to>
      <cdr:x>-0.0025</cdr:x>
      <cdr:y>-0.00725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7</xdr:col>
      <xdr:colOff>476250</xdr:colOff>
      <xdr:row>35</xdr:row>
      <xdr:rowOff>161925</xdr:rowOff>
    </xdr:to>
    <xdr:graphicFrame>
      <xdr:nvGraphicFramePr>
        <xdr:cNvPr id="1" name="Chart 2"/>
        <xdr:cNvGraphicFramePr/>
      </xdr:nvGraphicFramePr>
      <xdr:xfrm>
        <a:off x="0" y="4819650"/>
        <a:ext cx="59626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57150</xdr:rowOff>
    </xdr:from>
    <xdr:to>
      <xdr:col>7</xdr:col>
      <xdr:colOff>476250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9050" y="4591050"/>
        <a:ext cx="5934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7</xdr:col>
      <xdr:colOff>361950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0" y="4638675"/>
        <a:ext cx="60198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0.7285</cdr:x>
      <cdr:y>0.23975</cdr:y>
    </cdr:from>
    <cdr:to>
      <cdr:x>0.92</cdr:x>
      <cdr:y>0.372</cdr:y>
    </cdr:to>
    <cdr:sp>
      <cdr:nvSpPr>
        <cdr:cNvPr id="1" name="AutoShape 2"/>
        <cdr:cNvSpPr>
          <a:spLocks/>
        </cdr:cNvSpPr>
      </cdr:nvSpPr>
      <cdr:spPr>
        <a:xfrm>
          <a:off x="4191000" y="1152525"/>
          <a:ext cx="1104900" cy="6381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- 102,5%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76200</xdr:rowOff>
    </xdr:from>
    <xdr:to>
      <xdr:col>7</xdr:col>
      <xdr:colOff>476250</xdr:colOff>
      <xdr:row>35</xdr:row>
      <xdr:rowOff>209550</xdr:rowOff>
    </xdr:to>
    <xdr:graphicFrame>
      <xdr:nvGraphicFramePr>
        <xdr:cNvPr id="1" name="Chart 1"/>
        <xdr:cNvGraphicFramePr/>
      </xdr:nvGraphicFramePr>
      <xdr:xfrm>
        <a:off x="38100" y="4648200"/>
        <a:ext cx="57626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0.7945</cdr:x>
      <cdr:y>0.11025</cdr:y>
    </cdr:from>
    <cdr:to>
      <cdr:x>0.97225</cdr:x>
      <cdr:y>0.2555</cdr:y>
    </cdr:to>
    <cdr:sp>
      <cdr:nvSpPr>
        <cdr:cNvPr id="1" name="AutoShape 4"/>
        <cdr:cNvSpPr>
          <a:spLocks/>
        </cdr:cNvSpPr>
      </cdr:nvSpPr>
      <cdr:spPr>
        <a:xfrm>
          <a:off x="4714875" y="552450"/>
          <a:ext cx="1057275" cy="7334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- 108,0%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400050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0" y="4467225"/>
        <a:ext cx="59436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0.138</cdr:y>
    </cdr:from>
    <cdr:to>
      <cdr:x>0.94375</cdr:x>
      <cdr:y>0.28175</cdr:y>
    </cdr:to>
    <cdr:sp>
      <cdr:nvSpPr>
        <cdr:cNvPr id="1" name="AutoShape 4"/>
        <cdr:cNvSpPr>
          <a:spLocks/>
        </cdr:cNvSpPr>
      </cdr:nvSpPr>
      <cdr:spPr>
        <a:xfrm>
          <a:off x="4486275" y="666750"/>
          <a:ext cx="1009650" cy="6953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- 100,2%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400050</xdr:colOff>
      <xdr:row>35</xdr:row>
      <xdr:rowOff>190500</xdr:rowOff>
    </xdr:to>
    <xdr:graphicFrame>
      <xdr:nvGraphicFramePr>
        <xdr:cNvPr id="1" name="Chart 2"/>
        <xdr:cNvGraphicFramePr/>
      </xdr:nvGraphicFramePr>
      <xdr:xfrm>
        <a:off x="0" y="4762500"/>
        <a:ext cx="5829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F2" sqref="F2"/>
    </sheetView>
  </sheetViews>
  <sheetFormatPr defaultColWidth="9.33203125" defaultRowHeight="12.75"/>
  <cols>
    <col min="1" max="1" width="25.33203125" style="0" customWidth="1"/>
    <col min="2" max="3" width="16.83203125" style="0" customWidth="1"/>
    <col min="4" max="4" width="14.33203125" style="0" customWidth="1"/>
    <col min="5" max="5" width="13.66015625" style="0" customWidth="1"/>
    <col min="6" max="6" width="14.83203125" style="0" customWidth="1"/>
    <col min="13" max="13" width="20.16015625" style="0" customWidth="1"/>
    <col min="14" max="14" width="18" style="0" customWidth="1"/>
  </cols>
  <sheetData>
    <row r="1" spans="1:6" ht="39.75" customHeight="1">
      <c r="A1" s="216" t="s">
        <v>34</v>
      </c>
      <c r="B1" s="216"/>
      <c r="C1" s="217"/>
      <c r="D1" s="217"/>
      <c r="E1" s="217"/>
      <c r="F1" s="217"/>
    </row>
    <row r="2" spans="1:6" ht="184.5" customHeight="1">
      <c r="A2" s="18" t="s">
        <v>14</v>
      </c>
      <c r="B2" s="7"/>
      <c r="C2" s="64" t="s">
        <v>35</v>
      </c>
      <c r="D2" s="64" t="s">
        <v>36</v>
      </c>
      <c r="E2" s="64" t="s">
        <v>37</v>
      </c>
      <c r="F2" s="64" t="s">
        <v>67</v>
      </c>
    </row>
    <row r="3" spans="1:6" ht="18.75">
      <c r="A3" s="218" t="s">
        <v>1</v>
      </c>
      <c r="B3" s="16">
        <v>2011</v>
      </c>
      <c r="C3" s="8">
        <f>DGET('инд.произ.'!$C$40:$E$54,'инд.произ.'!$E$40,Лист3!$B$1:$B$2)</f>
        <v>6</v>
      </c>
      <c r="D3" s="8">
        <f>DGET('инд.доб.'!$C$40:$E$54,'инд.доб.'!$E$40,Лист3!$B$1:$B$2)</f>
        <v>4</v>
      </c>
      <c r="E3" s="8">
        <f>DGET('инд.обр.'!$C$40:$E$54,'инд.обр.'!$E$40,Лист3!$B$1:$B$2)</f>
        <v>8</v>
      </c>
      <c r="F3" s="8">
        <f>DGET('инд.газа'!$C$40:$E$54,'инд.газа'!$E$40,Лист3!$B$1:$B$2)</f>
        <v>2</v>
      </c>
    </row>
    <row r="4" spans="1:6" ht="18.75">
      <c r="A4" s="219"/>
      <c r="B4" s="20">
        <v>2010</v>
      </c>
      <c r="C4" s="21">
        <f>DGET('инд.произ.'!$I$40:$K$54,'инд.произ.'!$K$40,Лист3!$B$1:$B$2)</f>
        <v>6</v>
      </c>
      <c r="D4" s="21">
        <f>DGET('инд.доб.'!$I$40:$K$54,'инд.доб.'!$K$40,Лист3!$B$1:$B$2)</f>
        <v>5</v>
      </c>
      <c r="E4" s="21">
        <f>DGET('инд.обр.'!$I$40:$K$54,'инд.обр.'!$K$40,Лист3!$B$1:$B$2)</f>
        <v>8</v>
      </c>
      <c r="F4" s="21">
        <f>DGET('инд.газа'!$I$40:$K$54,'инд.газа'!$K$40,Лист3!$B$1:$B$2)</f>
        <v>2</v>
      </c>
    </row>
    <row r="5" spans="1:6" ht="18.75">
      <c r="A5" s="218" t="s">
        <v>16</v>
      </c>
      <c r="B5" s="16">
        <v>2011</v>
      </c>
      <c r="C5" s="8">
        <f>DGET('инд.произ.'!$C$40:$E$54,'инд.произ.'!$E$40,Лист3!$C$1:$C$2)</f>
        <v>8</v>
      </c>
      <c r="D5" s="8">
        <f>DGET('инд.доб.'!$C$40:$E$54,'инд.доб.'!$E$40,Лист3!$C$1:$C$2)</f>
        <v>2</v>
      </c>
      <c r="E5" s="8">
        <f>DGET('инд.обр.'!$C$40:$E$54,'инд.обр.'!$E$40,Лист3!$C$1:$C$2)</f>
        <v>10</v>
      </c>
      <c r="F5" s="8">
        <f>DGET('инд.газа'!$C$40:$E$54,'инд.газа'!$E$40,Лист3!$C$1:$C$2)</f>
        <v>8</v>
      </c>
    </row>
    <row r="6" spans="1:6" ht="18.75">
      <c r="A6" s="219"/>
      <c r="B6" s="20">
        <v>2010</v>
      </c>
      <c r="C6" s="21">
        <f>DGET('инд.произ.'!$I$40:$K$54,'инд.произ.'!$K$40,Лист3!$C$1:$C$2)</f>
        <v>2</v>
      </c>
      <c r="D6" s="21">
        <f>DGET('инд.доб.'!$I$40:$K$54,'инд.доб.'!$K$40,Лист3!$C$1:$C$2)</f>
        <v>4</v>
      </c>
      <c r="E6" s="21">
        <f>DGET('инд.обр.'!$I$40:$K$54,'инд.обр.'!$K$40,Лист3!$C$1:$C$2)</f>
        <v>3</v>
      </c>
      <c r="F6" s="154" t="str">
        <f>DGET('инд.газа'!$I$40:$K$54,'инд.газа'!$K$40,Лист3!$C$1:$C$2)</f>
        <v>5-6</v>
      </c>
    </row>
    <row r="7" spans="1:6" ht="18.75">
      <c r="A7" s="218" t="s">
        <v>11</v>
      </c>
      <c r="B7" s="16">
        <v>2011</v>
      </c>
      <c r="C7" s="156" t="str">
        <f>DGET('инд.произ.'!$C$40:$E$54,'инд.произ.'!$E$40,Лист3!$D$1:$D$2)</f>
        <v>10-11</v>
      </c>
      <c r="D7" s="8">
        <f>DGET('инд.доб.'!$C$40:$E$54,'инд.доб.'!$E$40,Лист3!$D$1:$D$2)</f>
        <v>1</v>
      </c>
      <c r="E7" s="8">
        <f>DGET('инд.обр.'!$C$40:$E$54,'инд.обр.'!$E$40,Лист3!$D$1:$D$2)</f>
        <v>13</v>
      </c>
      <c r="F7" s="8">
        <f>DGET('инд.газа'!$C$40:$E$54,'инд.газа'!$E$40,Лист3!$D$1:$D$2)</f>
        <v>1</v>
      </c>
    </row>
    <row r="8" spans="1:6" ht="18.75">
      <c r="A8" s="219"/>
      <c r="B8" s="20">
        <v>2010</v>
      </c>
      <c r="C8" s="21">
        <f>DGET('инд.произ.'!$I$40:$K$54,'инд.произ.'!$K$40,Лист3!$D$1:$D$2)</f>
        <v>3</v>
      </c>
      <c r="D8" s="21">
        <f>DGET('инд.доб.'!$I$40:$K$54,'инд.доб.'!$K$40,Лист3!$D$1:$D$2)</f>
        <v>1</v>
      </c>
      <c r="E8" s="21">
        <f>DGET('инд.обр.'!$I$40:$K$54,'инд.обр.'!$K$40,Лист3!$D$1:$D$2)</f>
        <v>4</v>
      </c>
      <c r="F8" s="21">
        <f>DGET('инд.газа'!$I$40:$K$54,'инд.газа'!$K$40,Лист3!$D$1:$D$2)</f>
        <v>11</v>
      </c>
    </row>
    <row r="9" spans="1:6" ht="18.75">
      <c r="A9" s="218" t="s">
        <v>5</v>
      </c>
      <c r="B9" s="16">
        <v>2011</v>
      </c>
      <c r="C9" s="8">
        <f>DGET('инд.произ.'!$C$40:$E$54,'инд.произ.'!$E$40,Лист3!$E$1:$E$2)</f>
        <v>12</v>
      </c>
      <c r="D9" s="8">
        <f>DGET('инд.доб.'!$C$40:$E$54,'инд.доб.'!$E$40,Лист3!$E$1:$E$2)</f>
        <v>10</v>
      </c>
      <c r="E9" s="8">
        <f>DGET('инд.обр.'!$C$40:$E$54,'инд.обр.'!$E$40,Лист3!$E$1:$E$2)</f>
        <v>6</v>
      </c>
      <c r="F9" s="8">
        <f>DGET('инд.газа'!$C$40:$E$54,'инд.газа'!$E$40,Лист3!$E$1:$E$2)</f>
        <v>6</v>
      </c>
    </row>
    <row r="10" spans="1:6" ht="18.75">
      <c r="A10" s="219"/>
      <c r="B10" s="20">
        <v>2010</v>
      </c>
      <c r="C10" s="21">
        <f>DGET('инд.произ.'!$I$40:$K$54,'инд.произ.'!$K$40,Лист3!$E$1:$E$2)</f>
        <v>13</v>
      </c>
      <c r="D10" s="21">
        <f>DGET('инд.доб.'!$I$40:$K$54,'инд.доб.'!$K$40,Лист3!$E$1:$E$2)</f>
        <v>12</v>
      </c>
      <c r="E10" s="21">
        <f>DGET('инд.обр.'!$I$40:$K$54,'инд.обр.'!$K$40,Лист3!$E$1:$E$2)</f>
        <v>9</v>
      </c>
      <c r="F10" s="21">
        <f>DGET('инд.газа'!$I$40:$K$54,'инд.газа'!$K$40,Лист3!$E$1:$E$2)</f>
        <v>3</v>
      </c>
    </row>
    <row r="11" spans="1:18" s="6" customFormat="1" ht="18.75">
      <c r="A11" s="220" t="s">
        <v>0</v>
      </c>
      <c r="B11" s="16">
        <v>2011</v>
      </c>
      <c r="C11" s="9">
        <f>DGET('инд.произ.'!$C$40:$E$54,'инд.произ.'!$E$40,Лист3!$F$1:$F$2)</f>
        <v>13</v>
      </c>
      <c r="D11" s="9">
        <f>DGET('инд.доб.'!$C$40:$E$54,'инд.доб.'!$E$40,Лист3!$F$1:$F$2)</f>
        <v>9</v>
      </c>
      <c r="E11" s="9">
        <f>DGET('инд.обр.'!$C$40:$E$54,'инд.обр.'!$E$40,Лист3!$F$1:$F$2)</f>
        <v>9</v>
      </c>
      <c r="F11" s="9">
        <f>DGET('инд.газа'!$C$40:$E$54,'инд.газа'!$E$40,Лист3!$F$1:$F$2)</f>
        <v>10</v>
      </c>
      <c r="M11" s="4"/>
      <c r="N11" s="4"/>
      <c r="O11" s="4"/>
      <c r="P11" s="4"/>
      <c r="Q11" s="4"/>
      <c r="R11" s="4"/>
    </row>
    <row r="12" spans="1:18" s="6" customFormat="1" ht="18.75">
      <c r="A12" s="221"/>
      <c r="B12" s="20">
        <v>2010</v>
      </c>
      <c r="C12" s="21">
        <f>DGET('инд.произ.'!$I$40:$K$54,'инд.произ.'!$K$40,Лист3!$F$1:$F$2)</f>
        <v>11</v>
      </c>
      <c r="D12" s="21">
        <f>DGET('инд.доб.'!$I$40:$K$54,'инд.доб.'!$K$40,Лист3!$F$1:$F$2)</f>
        <v>10</v>
      </c>
      <c r="E12" s="21">
        <f>DGET('инд.обр.'!$I$40:$K$54,'инд.обр.'!$K$40,Лист3!$F$1:$F$2)</f>
        <v>12</v>
      </c>
      <c r="F12" s="21">
        <f>DGET('инд.газа'!$I$40:$K$54,'инд.газа'!$K$40,Лист3!$F$1:$F$2)</f>
        <v>9</v>
      </c>
      <c r="M12" s="4"/>
      <c r="N12" s="4"/>
      <c r="O12" s="4"/>
      <c r="P12" s="4"/>
      <c r="Q12" s="4"/>
      <c r="R12" s="4"/>
    </row>
    <row r="13" spans="1:18" ht="18.75">
      <c r="A13" s="218" t="s">
        <v>3</v>
      </c>
      <c r="B13" s="16">
        <v>2011</v>
      </c>
      <c r="C13" s="8">
        <f>DGET('инд.произ.'!$C$40:$E$54,'инд.произ.'!$E$40,Лист3!$G$1:$G$2)</f>
        <v>1</v>
      </c>
      <c r="D13" s="8">
        <f>DGET('инд.доб.'!$C$40:$E$54,'инд.доб.'!$E$40,Лист3!$G$1:$G$2)</f>
        <v>14</v>
      </c>
      <c r="E13" s="8">
        <f>DGET('инд.обр.'!$C$40:$E$54,'инд.обр.'!$E$40,Лист3!$G$1:$G$2)</f>
        <v>2</v>
      </c>
      <c r="F13" s="8">
        <f>DGET('инд.газа'!$C$40:$E$54,'инд.газа'!$E$40,Лист3!$G$1:$G$2)</f>
        <v>12</v>
      </c>
      <c r="M13" s="5"/>
      <c r="N13" s="5"/>
      <c r="O13" s="5"/>
      <c r="P13" s="5"/>
      <c r="Q13" s="5"/>
      <c r="R13" s="5"/>
    </row>
    <row r="14" spans="1:18" ht="18.75">
      <c r="A14" s="219"/>
      <c r="B14" s="20">
        <v>2010</v>
      </c>
      <c r="C14" s="21">
        <f>DGET('инд.произ.'!$I$40:$K$54,'инд.произ.'!$K$40,Лист3!$G$1:$G$2)</f>
        <v>14</v>
      </c>
      <c r="D14" s="21">
        <f>DGET('инд.доб.'!$I$40:$K$54,'инд.доб.'!$K$40,Лист3!$G$1:$G$2)</f>
        <v>2</v>
      </c>
      <c r="E14" s="21">
        <f>DGET('инд.обр.'!$I$40:$K$54,'инд.обр.'!$K$40,Лист3!$G$1:$G$2)</f>
        <v>14</v>
      </c>
      <c r="F14" s="154" t="str">
        <f>DGET('инд.газа'!$I$40:$K$54,'инд.газа'!$K$40,Лист3!$G$1:$G$2)</f>
        <v>7-8</v>
      </c>
      <c r="M14" s="5"/>
      <c r="N14" s="5"/>
      <c r="O14" s="5"/>
      <c r="P14" s="5"/>
      <c r="Q14" s="5"/>
      <c r="R14" s="5"/>
    </row>
    <row r="15" spans="1:18" ht="18.75">
      <c r="A15" s="218" t="s">
        <v>13</v>
      </c>
      <c r="B15" s="16">
        <v>2011</v>
      </c>
      <c r="C15" s="156" t="str">
        <f>DGET('инд.произ.'!$C$40:$E$54,'инд.произ.'!$E$40,Лист3!$H$1:$H$2)</f>
        <v>10-11</v>
      </c>
      <c r="D15" s="8">
        <f>DGET('инд.доб.'!$C$40:$E$54,'инд.доб.'!$E$40,Лист3!$H$1:$H$2)</f>
        <v>7</v>
      </c>
      <c r="E15" s="156" t="str">
        <f>DGET('инд.обр.'!$C$40:$E$54,'инд.обр.'!$E$40,Лист3!$H$1:$H$2)</f>
        <v>11-12</v>
      </c>
      <c r="F15" s="8">
        <f>DGET('инд.газа'!$C$40:$E$54,'инд.газа'!$E$40,Лист3!$H$1:$H$2)</f>
        <v>11</v>
      </c>
      <c r="M15" s="5"/>
      <c r="N15" s="5"/>
      <c r="O15" s="5"/>
      <c r="P15" s="5"/>
      <c r="Q15" s="5"/>
      <c r="R15" s="5"/>
    </row>
    <row r="16" spans="1:18" ht="18.75">
      <c r="A16" s="219"/>
      <c r="B16" s="20">
        <v>2010</v>
      </c>
      <c r="C16" s="21">
        <f>DGET('инд.произ.'!$I$40:$K$54,'инд.произ.'!$K$40,Лист3!$H$1:$H$2)</f>
        <v>4</v>
      </c>
      <c r="D16" s="21">
        <f>DGET('инд.доб.'!$I$40:$K$54,'инд.доб.'!$K$40,Лист3!$H$1:$H$2)</f>
        <v>9</v>
      </c>
      <c r="E16" s="21">
        <f>DGET('инд.обр.'!$I$40:$K$54,'инд.обр.'!$K$40,Лист3!$H$1:$H$2)</f>
        <v>2</v>
      </c>
      <c r="F16" s="21">
        <f>DGET('инд.газа'!$I$40:$K$54,'инд.газа'!$K$40,Лист3!$H$1:$H$2)</f>
        <v>4</v>
      </c>
      <c r="M16" s="5"/>
      <c r="N16" s="5"/>
      <c r="O16" s="5"/>
      <c r="P16" s="5"/>
      <c r="Q16" s="5"/>
      <c r="R16" s="5"/>
    </row>
    <row r="17" spans="1:17" ht="18.75">
      <c r="A17" s="218" t="s">
        <v>6</v>
      </c>
      <c r="B17" s="16">
        <v>2011</v>
      </c>
      <c r="C17" s="8">
        <f>DGET('инд.произ.'!$C$40:$E$54,'инд.произ.'!$E$40,Лист3!$I$1:$I$2)</f>
        <v>4</v>
      </c>
      <c r="D17" s="8">
        <f>DGET('инд.доб.'!$C$40:$E$54,'инд.доб.'!$E$40,Лист3!$I$1:$I$2)</f>
        <v>12</v>
      </c>
      <c r="E17" s="8">
        <f>DGET('инд.обр.'!$C$40:$E$54,'инд.обр.'!$E$40,Лист3!$I$1:$I$2)</f>
        <v>5</v>
      </c>
      <c r="F17" s="8">
        <f>DGET('инд.газа'!$C$40:$E$54,'инд.газа'!$E$40,Лист3!$I$1:$I$2)</f>
        <v>14</v>
      </c>
      <c r="M17" s="4"/>
      <c r="N17" s="4"/>
      <c r="O17" s="4"/>
      <c r="P17" s="4"/>
      <c r="Q17" s="4"/>
    </row>
    <row r="18" spans="1:17" ht="18.75">
      <c r="A18" s="219"/>
      <c r="B18" s="20">
        <v>2010</v>
      </c>
      <c r="C18" s="21">
        <f>DGET('инд.произ.'!$I$40:$K$54,'инд.произ.'!$K$40,Лист3!$I$1:$I$2)</f>
        <v>12</v>
      </c>
      <c r="D18" s="21">
        <f>DGET('инд.доб.'!$I$40:$K$54,'инд.доб.'!$K$40,Лист3!$I$1:$I$2)</f>
        <v>13</v>
      </c>
      <c r="E18" s="21">
        <f>DGET('инд.обр.'!$I$40:$K$54,'инд.обр.'!$K$40,Лист3!$I$1:$I$2)</f>
        <v>11</v>
      </c>
      <c r="F18" s="21">
        <f>DGET('инд.газа'!$I$40:$K$54,'инд.газа'!$K$40,Лист3!$I$1:$I$2)</f>
        <v>14</v>
      </c>
      <c r="M18" s="4"/>
      <c r="N18" s="4"/>
      <c r="O18" s="4"/>
      <c r="P18" s="4"/>
      <c r="Q18" s="4"/>
    </row>
    <row r="19" spans="1:17" ht="18.75">
      <c r="A19" s="218" t="s">
        <v>7</v>
      </c>
      <c r="B19" s="16">
        <v>2011</v>
      </c>
      <c r="C19" s="8">
        <f>DGET('инд.произ.'!$C$40:$E$54,'инд.произ.'!$E$40,Лист3!$J$1:$J$2)</f>
        <v>9</v>
      </c>
      <c r="D19" s="8">
        <f>DGET('инд.доб.'!$C$40:$E$54,'инд.доб.'!$E$40,Лист3!$J$1:$J$2)</f>
        <v>3</v>
      </c>
      <c r="E19" s="156" t="str">
        <f>DGET('инд.обр.'!$C$40:$E$54,'инд.обр.'!$E$40,Лист3!$J$1:$J$2)</f>
        <v>11-12</v>
      </c>
      <c r="F19" s="8">
        <f>DGET('инд.газа'!$C$40:$E$54,'инд.газа'!$E$40,Лист3!$J$1:$J$2)</f>
        <v>13</v>
      </c>
      <c r="M19" s="5"/>
      <c r="N19" s="5"/>
      <c r="O19" s="5"/>
      <c r="P19" s="5"/>
      <c r="Q19" s="5"/>
    </row>
    <row r="20" spans="1:17" ht="18.75">
      <c r="A20" s="219"/>
      <c r="B20" s="20">
        <v>2010</v>
      </c>
      <c r="C20" s="21">
        <f>DGET('инд.произ.'!$I$40:$K$54,'инд.произ.'!$K$40,Лист3!$J$1:$J$2)</f>
        <v>5</v>
      </c>
      <c r="D20" s="21">
        <f>DGET('инд.доб.'!$I$40:$K$54,'инд.доб.'!$K$40,Лист3!$J$1:$J$2)</f>
        <v>14</v>
      </c>
      <c r="E20" s="21">
        <f>DGET('инд.обр.'!$I$40:$K$54,'инд.обр.'!$K$40,Лист3!$J$1:$J$2)</f>
        <v>7</v>
      </c>
      <c r="F20" s="154" t="str">
        <f>DGET('инд.газа'!$I$40:$K$54,'инд.газа'!$K$40,Лист3!$J$1:$J$2)</f>
        <v>5-6</v>
      </c>
      <c r="M20" s="5"/>
      <c r="N20" s="5"/>
      <c r="O20" s="5"/>
      <c r="P20" s="5"/>
      <c r="Q20" s="5"/>
    </row>
    <row r="21" spans="1:17" ht="18.75">
      <c r="A21" s="218" t="s">
        <v>2</v>
      </c>
      <c r="B21" s="16">
        <v>2011</v>
      </c>
      <c r="C21" s="8">
        <f>DGET('инд.произ.'!$C$40:$E$54,'инд.произ.'!$E$40,Лист3!$K$1:$K$2)</f>
        <v>14</v>
      </c>
      <c r="D21" s="8">
        <f>DGET('инд.доб.'!$C$40:$E$54,'инд.доб.'!$E$40,Лист3!$K$1:$K$2)</f>
        <v>6</v>
      </c>
      <c r="E21" s="8">
        <f>DGET('инд.обр.'!$C$40:$E$54,'инд.обр.'!$E$40,Лист3!$K$1:$K$2)</f>
        <v>14</v>
      </c>
      <c r="F21" s="8">
        <f>DGET('инд.газа'!$C$40:$E$54,'инд.газа'!$E$40,Лист3!$K$1:$K$2)</f>
        <v>5</v>
      </c>
      <c r="M21" s="5"/>
      <c r="N21" s="5"/>
      <c r="O21" s="5"/>
      <c r="P21" s="5"/>
      <c r="Q21" s="5"/>
    </row>
    <row r="22" spans="1:17" ht="18.75">
      <c r="A22" s="219"/>
      <c r="B22" s="20">
        <v>2010</v>
      </c>
      <c r="C22" s="21">
        <f>DGET('инд.произ.'!$I$40:$K$54,'инд.произ.'!$K$40,Лист3!$K$1:$K$2)</f>
        <v>10</v>
      </c>
      <c r="D22" s="21">
        <f>DGET('инд.доб.'!$I$40:$K$54,'инд.доб.'!$K$40,Лист3!$K$1:$K$2)</f>
        <v>6</v>
      </c>
      <c r="E22" s="21">
        <f>DGET('инд.обр.'!$I$40:$K$54,'инд.обр.'!$K$40,Лист3!$K$1:$K$2)</f>
        <v>13</v>
      </c>
      <c r="F22" s="21">
        <f>DGET('инд.газа'!$I$40:$K$54,'инд.газа'!$K$40,Лист3!$K$1:$K$2)</f>
        <v>1</v>
      </c>
      <c r="M22" s="5"/>
      <c r="N22" s="5"/>
      <c r="O22" s="5"/>
      <c r="P22" s="5"/>
      <c r="Q22" s="5"/>
    </row>
    <row r="23" spans="1:17" ht="18.75">
      <c r="A23" s="218" t="s">
        <v>10</v>
      </c>
      <c r="B23" s="16">
        <v>2011</v>
      </c>
      <c r="C23" s="8">
        <f>DGET('инд.произ.'!$C$40:$E$54,'инд.произ.'!$E$40,Лист3!$L$1:$L$2)</f>
        <v>2</v>
      </c>
      <c r="D23" s="8">
        <f>DGET('инд.доб.'!$C$40:$E$54,'инд.доб.'!$E$40,Лист3!$L$1:$L$2)</f>
        <v>13</v>
      </c>
      <c r="E23" s="8">
        <f>DGET('инд.обр.'!$C$40:$E$54,'инд.обр.'!$E$40,Лист3!$L$1:$L$2)</f>
        <v>3</v>
      </c>
      <c r="F23" s="8">
        <f>DGET('инд.газа'!$C$40:$E$54,'инд.газа'!$E$40,Лист3!$L$1:$L$2)</f>
        <v>3</v>
      </c>
      <c r="M23" s="5"/>
      <c r="N23" s="5"/>
      <c r="O23" s="5"/>
      <c r="P23" s="5"/>
      <c r="Q23" s="5"/>
    </row>
    <row r="24" spans="1:17" ht="18.75">
      <c r="A24" s="219"/>
      <c r="B24" s="20">
        <v>2010</v>
      </c>
      <c r="C24" s="21">
        <f>DGET('инд.произ.'!$I$40:$K$54,'инд.произ.'!$K$40,Лист3!$L$1:$L$2)</f>
        <v>7</v>
      </c>
      <c r="D24" s="21">
        <f>DGET('инд.доб.'!$I$40:$K$54,'инд.доб.'!$K$40,Лист3!$L$1:$L$2)</f>
        <v>3</v>
      </c>
      <c r="E24" s="21">
        <f>DGET('инд.обр.'!$I$40:$K$54,'инд.обр.'!$K$40,Лист3!$L$1:$L$2)</f>
        <v>10</v>
      </c>
      <c r="F24" s="21">
        <f>DGET('инд.газа'!$I$40:$K$54,'инд.газа'!$K$40,Лист3!$L$1:$L$2)</f>
        <v>12</v>
      </c>
      <c r="M24" s="5"/>
      <c r="N24" s="5"/>
      <c r="O24" s="5"/>
      <c r="P24" s="5"/>
      <c r="Q24" s="5"/>
    </row>
    <row r="25" spans="1:17" ht="18.75">
      <c r="A25" s="218" t="s">
        <v>4</v>
      </c>
      <c r="B25" s="16">
        <v>2011</v>
      </c>
      <c r="C25" s="8">
        <f>DGET('инд.произ.'!$C$40:$E$54,'инд.произ.'!$E$40,Лист3!$M$1:$M$2)</f>
        <v>3</v>
      </c>
      <c r="D25" s="8">
        <f>DGET('инд.доб.'!$C$40:$E$54,'инд.доб.'!$E$40,Лист3!$M$1:$M$2)</f>
        <v>8</v>
      </c>
      <c r="E25" s="8">
        <f>DGET('инд.обр.'!$C$40:$E$54,'инд.обр.'!$E$40,Лист3!$M$1:$M$2)</f>
        <v>1</v>
      </c>
      <c r="F25" s="8">
        <f>DGET('инд.газа'!$C$40:$E$54,'инд.газа'!$E$40,Лист3!$M$1:$M$2)</f>
        <v>4</v>
      </c>
      <c r="M25" s="5"/>
      <c r="N25" s="5"/>
      <c r="O25" s="5"/>
      <c r="P25" s="5"/>
      <c r="Q25" s="5"/>
    </row>
    <row r="26" spans="1:17" ht="18.75">
      <c r="A26" s="219"/>
      <c r="B26" s="20">
        <v>2010</v>
      </c>
      <c r="C26" s="21">
        <f>DGET('инд.произ.'!$I$40:$K$54,'инд.произ.'!$K$40,Лист3!$M$1:$M$2)</f>
        <v>9</v>
      </c>
      <c r="D26" s="21">
        <f>DGET('инд.доб.'!$I$40:$K$54,'инд.доб.'!$K$40,Лист3!$M$1:$M$2)</f>
        <v>8</v>
      </c>
      <c r="E26" s="21">
        <f>DGET('инд.обр.'!$I$40:$K$54,'инд.обр.'!$K$40,Лист3!$M$1:$M$2)</f>
        <v>5</v>
      </c>
      <c r="F26" s="21">
        <f>DGET('инд.газа'!$I$40:$K$54,'инд.газа'!$K$40,Лист3!$M$1:$M$2)</f>
        <v>13</v>
      </c>
      <c r="M26" s="5"/>
      <c r="N26" s="5"/>
      <c r="O26" s="5"/>
      <c r="P26" s="5"/>
      <c r="Q26" s="5"/>
    </row>
    <row r="27" spans="1:17" ht="18.75">
      <c r="A27" s="218" t="s">
        <v>8</v>
      </c>
      <c r="B27" s="16">
        <v>2011</v>
      </c>
      <c r="C27" s="8">
        <f>DGET('инд.произ.'!$C$40:$E$54,'инд.произ.'!$E$40,Лист3!$N$1:$N$2)</f>
        <v>5</v>
      </c>
      <c r="D27" s="8">
        <f>DGET('инд.доб.'!$C$40:$E$54,'инд.доб.'!$E$40,Лист3!$N$1:$N$2)</f>
        <v>5</v>
      </c>
      <c r="E27" s="8">
        <f>DGET('инд.обр.'!$C$40:$E$54,'инд.обр.'!$E$40,Лист3!$N$1:$N$2)</f>
        <v>4</v>
      </c>
      <c r="F27" s="8">
        <f>DGET('инд.газа'!$C$40:$E$54,'инд.газа'!$E$40,Лист3!$N$1:$N$2)</f>
        <v>7</v>
      </c>
      <c r="M27" s="5"/>
      <c r="N27" s="5"/>
      <c r="O27" s="5"/>
      <c r="P27" s="5"/>
      <c r="Q27" s="5"/>
    </row>
    <row r="28" spans="1:17" ht="18.75">
      <c r="A28" s="219"/>
      <c r="B28" s="20">
        <v>2010</v>
      </c>
      <c r="C28" s="21">
        <f>DGET('инд.произ.'!$I$40:$K$54,'инд.произ.'!$K$40,Лист3!$N$1:$N$2)</f>
        <v>8</v>
      </c>
      <c r="D28" s="21">
        <f>DGET('инд.доб.'!$I$40:$K$54,'инд.доб.'!$K$40,Лист3!$N$1:$N$2)</f>
        <v>11</v>
      </c>
      <c r="E28" s="21">
        <f>DGET('инд.обр.'!$I$40:$K$54,'инд.обр.'!$K$40,Лист3!$N$1:$N$2)</f>
        <v>6</v>
      </c>
      <c r="F28" s="21">
        <f>DGET('инд.газа'!$I$40:$K$54,'инд.газа'!$K$40,Лист3!$N$1:$N$2)</f>
        <v>10</v>
      </c>
      <c r="M28" s="5"/>
      <c r="N28" s="5"/>
      <c r="O28" s="5"/>
      <c r="P28" s="5"/>
      <c r="Q28" s="5"/>
    </row>
    <row r="29" spans="1:17" ht="18.75">
      <c r="A29" s="218" t="s">
        <v>9</v>
      </c>
      <c r="B29" s="16">
        <v>2011</v>
      </c>
      <c r="C29" s="8">
        <f>DGET('инд.произ.'!$C$40:$E$54,'инд.произ.'!$E$40,Лист3!$O$1:$O$2)</f>
        <v>7</v>
      </c>
      <c r="D29" s="8">
        <f>DGET('инд.доб.'!$C$40:$E$54,'инд.доб.'!$E$40,Лист3!$O$1:$O$2)</f>
        <v>11</v>
      </c>
      <c r="E29" s="8">
        <f>DGET('инд.обр.'!$C$40:$E$54,'инд.обр.'!$E$40,Лист3!$O$1:$O$2)</f>
        <v>7</v>
      </c>
      <c r="F29" s="8">
        <f>DGET('инд.газа'!$C$40:$E$54,'инд.газа'!$E$40,Лист3!$O$1:$O$2)</f>
        <v>9</v>
      </c>
      <c r="M29" s="5"/>
      <c r="N29" s="5"/>
      <c r="O29" s="5"/>
      <c r="P29" s="5"/>
      <c r="Q29" s="5"/>
    </row>
    <row r="30" spans="1:14" ht="18.75">
      <c r="A30" s="219"/>
      <c r="B30" s="20">
        <v>2010</v>
      </c>
      <c r="C30" s="21">
        <f>DGET('инд.произ.'!$I$40:$K$54,'инд.произ.'!$K$40,Лист3!$O$1:$O$2)</f>
        <v>1</v>
      </c>
      <c r="D30" s="21">
        <f>DGET('инд.доб.'!$I$40:$K$54,'инд.доб.'!$K$40,Лист3!$O$1:$O$2)</f>
        <v>7</v>
      </c>
      <c r="E30" s="21">
        <f>DGET('инд.обр.'!$I$40:$K$54,'инд.обр.'!$K$40,Лист3!$O$1:$O$2)</f>
        <v>1</v>
      </c>
      <c r="F30" s="154" t="str">
        <f>DGET('инд.газа'!$I$40:$K$54,'инд.газа'!$K$40,Лист3!$O$1:$O$2)</f>
        <v>7-8</v>
      </c>
      <c r="M30" s="4"/>
      <c r="N30" s="4"/>
    </row>
    <row r="31" spans="1:14" ht="15.75">
      <c r="A31" s="155" t="s">
        <v>108</v>
      </c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  <mergeCell ref="A1:F1"/>
    <mergeCell ref="A3:A4"/>
    <mergeCell ref="A5:A6"/>
    <mergeCell ref="A7:A8"/>
    <mergeCell ref="A9:A10"/>
    <mergeCell ref="A11:A12"/>
  </mergeCells>
  <printOptions horizontalCentered="1" verticalCentered="1"/>
  <pageMargins left="0.3937007874015748" right="0.3937007874015748" top="0.3937007874015748" bottom="0.3937007874015748" header="0" footer="0"/>
  <pageSetup firstPageNumber="8" useFirstPageNumber="1" horizontalDpi="600" verticalDpi="600" orientation="portrait" paperSize="9" r:id="rId2"/>
  <headerFooter alignWithMargins="0">
    <oddHeader>&amp;R
8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G4" sqref="G4"/>
    </sheetView>
  </sheetViews>
  <sheetFormatPr defaultColWidth="9.33203125" defaultRowHeight="12.75"/>
  <cols>
    <col min="1" max="1" width="4" style="66" customWidth="1"/>
    <col min="2" max="2" width="6" style="66" customWidth="1"/>
    <col min="3" max="3" width="21.16015625" style="66" customWidth="1"/>
    <col min="4" max="4" width="20.33203125" style="66" customWidth="1"/>
    <col min="5" max="5" width="20.16015625" style="66" customWidth="1"/>
    <col min="6" max="6" width="19.33203125" style="66" customWidth="1"/>
    <col min="7" max="7" width="9.33203125" style="66" customWidth="1"/>
    <col min="8" max="8" width="6.5" style="66" customWidth="1"/>
    <col min="9" max="9" width="24.66015625" style="66" customWidth="1"/>
    <col min="10" max="16384" width="9.33203125" style="66" customWidth="1"/>
  </cols>
  <sheetData>
    <row r="1" spans="1:14" ht="33.75" customHeight="1">
      <c r="A1" s="229" t="s">
        <v>55</v>
      </c>
      <c r="B1" s="229"/>
      <c r="C1" s="229"/>
      <c r="D1" s="229"/>
      <c r="E1" s="229"/>
      <c r="F1" s="229"/>
      <c r="G1" s="229"/>
      <c r="H1" s="229"/>
      <c r="I1" s="80"/>
      <c r="J1" s="80"/>
      <c r="K1" s="80"/>
      <c r="L1" s="80"/>
      <c r="M1" s="81"/>
      <c r="N1" s="81"/>
    </row>
    <row r="2" spans="1:6" ht="67.5" customHeight="1">
      <c r="A2" s="82"/>
      <c r="B2" s="82"/>
      <c r="C2" s="100"/>
      <c r="D2" s="101" t="s">
        <v>79</v>
      </c>
      <c r="E2" s="101" t="s">
        <v>80</v>
      </c>
      <c r="F2" s="84" t="s">
        <v>17</v>
      </c>
    </row>
    <row r="3" spans="3:6" ht="19.5" customHeight="1">
      <c r="C3" s="123" t="s">
        <v>1</v>
      </c>
      <c r="D3" s="159">
        <v>79.1</v>
      </c>
      <c r="E3" s="159">
        <v>97</v>
      </c>
      <c r="F3" s="166">
        <f aca="true" t="shared" si="0" ref="F3:F16">D3-E3</f>
        <v>-17.900000000000006</v>
      </c>
    </row>
    <row r="4" spans="3:6" ht="19.5" customHeight="1">
      <c r="C4" s="123" t="s">
        <v>16</v>
      </c>
      <c r="D4" s="192">
        <v>93.2</v>
      </c>
      <c r="E4" s="159">
        <v>90.5</v>
      </c>
      <c r="F4" s="166">
        <f t="shared" si="0"/>
        <v>2.700000000000003</v>
      </c>
    </row>
    <row r="5" spans="3:6" ht="19.5" customHeight="1">
      <c r="C5" s="123" t="s">
        <v>11</v>
      </c>
      <c r="D5" s="159">
        <v>100.4</v>
      </c>
      <c r="E5" s="159">
        <v>99.4</v>
      </c>
      <c r="F5" s="166">
        <f t="shared" si="0"/>
        <v>1</v>
      </c>
    </row>
    <row r="6" spans="3:6" ht="19.5" customHeight="1">
      <c r="C6" s="123" t="s">
        <v>5</v>
      </c>
      <c r="D6" s="159">
        <v>95.7</v>
      </c>
      <c r="E6" s="159">
        <v>100.2</v>
      </c>
      <c r="F6" s="166">
        <f t="shared" si="0"/>
        <v>-4.5</v>
      </c>
    </row>
    <row r="7" spans="3:6" ht="19.5" customHeight="1">
      <c r="C7" s="162" t="s">
        <v>0</v>
      </c>
      <c r="D7" s="164">
        <v>94.5</v>
      </c>
      <c r="E7" s="164">
        <v>97.3</v>
      </c>
      <c r="F7" s="179">
        <f t="shared" si="0"/>
        <v>-2.799999999999997</v>
      </c>
    </row>
    <row r="8" spans="3:6" ht="19.5" customHeight="1">
      <c r="C8" s="123" t="s">
        <v>3</v>
      </c>
      <c r="D8" s="192">
        <v>99</v>
      </c>
      <c r="E8" s="159">
        <v>97.5</v>
      </c>
      <c r="F8" s="166">
        <f t="shared" si="0"/>
        <v>1.5</v>
      </c>
    </row>
    <row r="9" spans="3:6" ht="19.5" customHeight="1">
      <c r="C9" s="123" t="s">
        <v>13</v>
      </c>
      <c r="D9" s="159">
        <v>97</v>
      </c>
      <c r="E9" s="159">
        <v>95.1</v>
      </c>
      <c r="F9" s="166">
        <f t="shared" si="0"/>
        <v>1.9000000000000057</v>
      </c>
    </row>
    <row r="10" spans="3:6" ht="19.5" customHeight="1">
      <c r="C10" s="123" t="s">
        <v>49</v>
      </c>
      <c r="D10" s="159">
        <v>95</v>
      </c>
      <c r="E10" s="159">
        <v>94.4</v>
      </c>
      <c r="F10" s="166">
        <f t="shared" si="0"/>
        <v>0.5999999999999943</v>
      </c>
    </row>
    <row r="11" spans="3:6" ht="19.5" customHeight="1">
      <c r="C11" s="123" t="s">
        <v>50</v>
      </c>
      <c r="D11" s="159">
        <v>97.2</v>
      </c>
      <c r="E11" s="159">
        <v>97.7</v>
      </c>
      <c r="F11" s="166">
        <f t="shared" si="0"/>
        <v>-0.5</v>
      </c>
    </row>
    <row r="12" spans="3:6" ht="19.5" customHeight="1">
      <c r="C12" s="123" t="s">
        <v>51</v>
      </c>
      <c r="D12" s="159">
        <v>93.4</v>
      </c>
      <c r="E12" s="159">
        <v>95.9</v>
      </c>
      <c r="F12" s="166">
        <f t="shared" si="0"/>
        <v>-2.5</v>
      </c>
    </row>
    <row r="13" spans="3:6" ht="19.5" customHeight="1">
      <c r="C13" s="123" t="s">
        <v>52</v>
      </c>
      <c r="D13" s="159">
        <v>97.7</v>
      </c>
      <c r="E13" s="159">
        <v>95.6</v>
      </c>
      <c r="F13" s="166">
        <f t="shared" si="0"/>
        <v>2.1000000000000085</v>
      </c>
    </row>
    <row r="14" spans="3:6" ht="19.5" customHeight="1">
      <c r="C14" s="123" t="s">
        <v>53</v>
      </c>
      <c r="D14" s="159">
        <v>106.4</v>
      </c>
      <c r="E14" s="159">
        <v>96.5</v>
      </c>
      <c r="F14" s="166">
        <f t="shared" si="0"/>
        <v>9.900000000000006</v>
      </c>
    </row>
    <row r="15" spans="3:6" ht="19.5" customHeight="1">
      <c r="C15" s="123" t="s">
        <v>8</v>
      </c>
      <c r="D15" s="159">
        <v>100.1</v>
      </c>
      <c r="E15" s="159">
        <v>100.2</v>
      </c>
      <c r="F15" s="166">
        <f t="shared" si="0"/>
        <v>-0.10000000000000853</v>
      </c>
    </row>
    <row r="16" spans="3:6" ht="19.5" customHeight="1">
      <c r="C16" s="123" t="s">
        <v>54</v>
      </c>
      <c r="D16" s="159">
        <v>100.5</v>
      </c>
      <c r="E16" s="159">
        <v>98.8</v>
      </c>
      <c r="F16" s="166">
        <f t="shared" si="0"/>
        <v>1.7000000000000028</v>
      </c>
    </row>
    <row r="17" spans="3:6" ht="19.5" customHeight="1">
      <c r="C17" s="204"/>
      <c r="D17" s="204"/>
      <c r="E17" s="204"/>
      <c r="F17" s="20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92"/>
    </row>
    <row r="25" ht="19.5" customHeight="1">
      <c r="K25" s="92"/>
    </row>
    <row r="26" ht="19.5" customHeight="1">
      <c r="K26" s="92"/>
    </row>
    <row r="27" ht="19.5" customHeight="1">
      <c r="K27" s="93"/>
    </row>
    <row r="28" ht="19.5" customHeight="1">
      <c r="K28" s="92"/>
    </row>
    <row r="29" ht="19.5" customHeight="1">
      <c r="K29" s="92"/>
    </row>
    <row r="30" ht="19.5" customHeight="1">
      <c r="K30" s="92"/>
    </row>
    <row r="31" ht="19.5" customHeight="1">
      <c r="K31" s="92"/>
    </row>
    <row r="32" ht="19.5" customHeight="1">
      <c r="K32" s="92"/>
    </row>
    <row r="33" ht="19.5" customHeight="1">
      <c r="K33" s="92"/>
    </row>
    <row r="34" ht="19.5" customHeight="1">
      <c r="K34" s="92"/>
    </row>
    <row r="35" ht="19.5" customHeight="1">
      <c r="K35" s="92"/>
    </row>
    <row r="36" ht="19.5" customHeight="1">
      <c r="K36" s="92"/>
    </row>
    <row r="37" ht="19.5" customHeight="1">
      <c r="K37" s="92"/>
    </row>
    <row r="38" ht="19.5" customHeight="1">
      <c r="C38" s="66" t="s">
        <v>65</v>
      </c>
    </row>
    <row r="39" spans="4:10" ht="19.5" customHeight="1">
      <c r="D39" s="66">
        <v>2011</v>
      </c>
      <c r="G39" s="66">
        <v>2011</v>
      </c>
      <c r="J39" s="66">
        <v>2010</v>
      </c>
    </row>
    <row r="40" spans="3:11" ht="18.75" customHeight="1">
      <c r="C40" s="66" t="s">
        <v>14</v>
      </c>
      <c r="D40" s="66" t="s">
        <v>61</v>
      </c>
      <c r="E40" s="86" t="s">
        <v>15</v>
      </c>
      <c r="G40" s="66" t="s">
        <v>61</v>
      </c>
      <c r="H40" s="66" t="s">
        <v>12</v>
      </c>
      <c r="I40" s="66" t="s">
        <v>14</v>
      </c>
      <c r="J40" s="66" t="s">
        <v>61</v>
      </c>
      <c r="K40" s="66" t="s">
        <v>15</v>
      </c>
    </row>
    <row r="41" spans="3:11" ht="15">
      <c r="C41" s="195" t="s">
        <v>53</v>
      </c>
      <c r="D41" s="172">
        <v>106.4</v>
      </c>
      <c r="E41" s="183">
        <v>1</v>
      </c>
      <c r="F41" s="195" t="s">
        <v>53</v>
      </c>
      <c r="G41" s="172">
        <v>106.4</v>
      </c>
      <c r="H41" s="66">
        <v>97.5</v>
      </c>
      <c r="I41" s="195" t="s">
        <v>5</v>
      </c>
      <c r="J41" s="172">
        <v>100.2</v>
      </c>
      <c r="K41" s="176" t="s">
        <v>106</v>
      </c>
    </row>
    <row r="42" spans="3:11" ht="15">
      <c r="C42" s="195" t="s">
        <v>54</v>
      </c>
      <c r="D42" s="172">
        <v>100.5</v>
      </c>
      <c r="E42" s="183">
        <v>2</v>
      </c>
      <c r="F42" s="195" t="s">
        <v>54</v>
      </c>
      <c r="G42" s="172">
        <v>100.5</v>
      </c>
      <c r="H42" s="66">
        <v>97.5</v>
      </c>
      <c r="I42" s="195" t="s">
        <v>8</v>
      </c>
      <c r="J42" s="172">
        <v>100.2</v>
      </c>
      <c r="K42" s="176" t="s">
        <v>106</v>
      </c>
    </row>
    <row r="43" spans="3:11" ht="15">
      <c r="C43" s="195" t="s">
        <v>11</v>
      </c>
      <c r="D43" s="172">
        <v>100.4</v>
      </c>
      <c r="E43" s="183">
        <v>3</v>
      </c>
      <c r="F43" s="195" t="s">
        <v>11</v>
      </c>
      <c r="G43" s="172">
        <v>100.4</v>
      </c>
      <c r="H43" s="66">
        <v>97.5</v>
      </c>
      <c r="I43" s="195" t="s">
        <v>11</v>
      </c>
      <c r="J43" s="172">
        <v>99.4</v>
      </c>
      <c r="K43" s="66">
        <v>3</v>
      </c>
    </row>
    <row r="44" spans="3:11" ht="15">
      <c r="C44" s="195" t="s">
        <v>8</v>
      </c>
      <c r="D44" s="172">
        <v>100.1</v>
      </c>
      <c r="E44" s="183">
        <v>4</v>
      </c>
      <c r="F44" s="195" t="s">
        <v>8</v>
      </c>
      <c r="G44" s="172">
        <v>100.1</v>
      </c>
      <c r="H44" s="66">
        <v>97.5</v>
      </c>
      <c r="I44" s="195" t="s">
        <v>54</v>
      </c>
      <c r="J44" s="172">
        <v>98.8</v>
      </c>
      <c r="K44" s="66">
        <v>4</v>
      </c>
    </row>
    <row r="45" spans="3:11" ht="15">
      <c r="C45" s="195" t="s">
        <v>3</v>
      </c>
      <c r="D45" s="203">
        <v>99</v>
      </c>
      <c r="E45" s="183">
        <v>5</v>
      </c>
      <c r="F45" s="195" t="s">
        <v>3</v>
      </c>
      <c r="G45" s="203">
        <v>99</v>
      </c>
      <c r="H45" s="66">
        <v>97.5</v>
      </c>
      <c r="I45" s="195" t="s">
        <v>50</v>
      </c>
      <c r="J45" s="172">
        <v>97.7</v>
      </c>
      <c r="K45" s="66">
        <v>5</v>
      </c>
    </row>
    <row r="46" spans="3:11" ht="15">
      <c r="C46" s="195" t="s">
        <v>52</v>
      </c>
      <c r="D46" s="172">
        <v>97.7</v>
      </c>
      <c r="E46" s="183">
        <v>6</v>
      </c>
      <c r="F46" s="195" t="s">
        <v>52</v>
      </c>
      <c r="G46" s="172">
        <v>97.7</v>
      </c>
      <c r="H46" s="66">
        <v>97.5</v>
      </c>
      <c r="I46" s="195" t="s">
        <v>3</v>
      </c>
      <c r="J46" s="172">
        <v>97.5</v>
      </c>
      <c r="K46" s="66">
        <v>6</v>
      </c>
    </row>
    <row r="47" spans="3:11" ht="15">
      <c r="C47" s="195" t="s">
        <v>50</v>
      </c>
      <c r="D47" s="172">
        <v>97.2</v>
      </c>
      <c r="E47" s="183">
        <v>7</v>
      </c>
      <c r="F47" s="195" t="s">
        <v>50</v>
      </c>
      <c r="G47" s="172">
        <v>97.2</v>
      </c>
      <c r="H47" s="66">
        <v>97.5</v>
      </c>
      <c r="I47" s="198" t="s">
        <v>0</v>
      </c>
      <c r="J47" s="177">
        <v>97.3</v>
      </c>
      <c r="K47" s="66">
        <v>7</v>
      </c>
    </row>
    <row r="48" spans="3:11" ht="15">
      <c r="C48" s="195" t="s">
        <v>13</v>
      </c>
      <c r="D48" s="172">
        <v>97</v>
      </c>
      <c r="E48" s="183">
        <v>8</v>
      </c>
      <c r="F48" s="195" t="s">
        <v>13</v>
      </c>
      <c r="G48" s="172">
        <v>97</v>
      </c>
      <c r="H48" s="66">
        <v>97.5</v>
      </c>
      <c r="I48" s="195" t="s">
        <v>1</v>
      </c>
      <c r="J48" s="172">
        <v>97</v>
      </c>
      <c r="K48" s="66">
        <v>8</v>
      </c>
    </row>
    <row r="49" spans="3:11" ht="15">
      <c r="C49" s="195" t="s">
        <v>5</v>
      </c>
      <c r="D49" s="172">
        <v>95.7</v>
      </c>
      <c r="E49" s="183">
        <v>9</v>
      </c>
      <c r="F49" s="195" t="s">
        <v>5</v>
      </c>
      <c r="G49" s="172">
        <v>95.7</v>
      </c>
      <c r="H49" s="66">
        <v>97.5</v>
      </c>
      <c r="I49" s="195" t="s">
        <v>53</v>
      </c>
      <c r="J49" s="172">
        <v>96.5</v>
      </c>
      <c r="K49" s="66">
        <v>9</v>
      </c>
    </row>
    <row r="50" spans="3:11" ht="15">
      <c r="C50" s="195" t="s">
        <v>49</v>
      </c>
      <c r="D50" s="172">
        <v>95</v>
      </c>
      <c r="E50" s="183">
        <v>10</v>
      </c>
      <c r="F50" s="195" t="s">
        <v>49</v>
      </c>
      <c r="G50" s="172">
        <v>95</v>
      </c>
      <c r="H50" s="66">
        <v>97.5</v>
      </c>
      <c r="I50" s="195" t="s">
        <v>51</v>
      </c>
      <c r="J50" s="172">
        <v>95.9</v>
      </c>
      <c r="K50" s="66">
        <v>10</v>
      </c>
    </row>
    <row r="51" spans="3:11" ht="15">
      <c r="C51" s="198" t="s">
        <v>0</v>
      </c>
      <c r="D51" s="177">
        <v>94.5</v>
      </c>
      <c r="E51" s="183">
        <v>11</v>
      </c>
      <c r="F51" s="198" t="s">
        <v>0</v>
      </c>
      <c r="G51" s="177">
        <v>94.5</v>
      </c>
      <c r="H51" s="66">
        <v>97.5</v>
      </c>
      <c r="I51" s="195" t="s">
        <v>52</v>
      </c>
      <c r="J51" s="172">
        <v>95.6</v>
      </c>
      <c r="K51" s="66">
        <v>11</v>
      </c>
    </row>
    <row r="52" spans="3:11" ht="15">
      <c r="C52" s="195" t="s">
        <v>51</v>
      </c>
      <c r="D52" s="172">
        <v>93.4</v>
      </c>
      <c r="E52" s="183">
        <v>12</v>
      </c>
      <c r="F52" s="195" t="s">
        <v>51</v>
      </c>
      <c r="G52" s="172">
        <v>93.4</v>
      </c>
      <c r="H52" s="66">
        <v>97.5</v>
      </c>
      <c r="I52" s="195" t="s">
        <v>13</v>
      </c>
      <c r="J52" s="172">
        <v>95.1</v>
      </c>
      <c r="K52" s="66">
        <v>12</v>
      </c>
    </row>
    <row r="53" spans="3:11" ht="15">
      <c r="C53" s="195" t="s">
        <v>16</v>
      </c>
      <c r="D53" s="203">
        <v>93.2</v>
      </c>
      <c r="E53" s="183">
        <v>13</v>
      </c>
      <c r="F53" s="195" t="s">
        <v>16</v>
      </c>
      <c r="G53" s="203">
        <v>93.2</v>
      </c>
      <c r="H53" s="66">
        <v>97.5</v>
      </c>
      <c r="I53" s="195" t="s">
        <v>49</v>
      </c>
      <c r="J53" s="172">
        <v>94.4</v>
      </c>
      <c r="K53" s="66">
        <v>13</v>
      </c>
    </row>
    <row r="54" spans="3:11" ht="15">
      <c r="C54" s="195" t="s">
        <v>1</v>
      </c>
      <c r="D54" s="172">
        <v>79.1</v>
      </c>
      <c r="E54" s="183">
        <v>14</v>
      </c>
      <c r="F54" s="195" t="s">
        <v>1</v>
      </c>
      <c r="G54" s="172">
        <v>79.1</v>
      </c>
      <c r="H54" s="66">
        <v>97.5</v>
      </c>
      <c r="I54" s="195" t="s">
        <v>16</v>
      </c>
      <c r="J54" s="172">
        <v>90.5</v>
      </c>
      <c r="K54" s="66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Header>&amp;R
17</oddHeader>
  </headerFooter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H4" sqref="H4"/>
    </sheetView>
  </sheetViews>
  <sheetFormatPr defaultColWidth="9.33203125" defaultRowHeight="12.75"/>
  <cols>
    <col min="1" max="1" width="4" style="66" customWidth="1"/>
    <col min="2" max="2" width="6" style="66" customWidth="1"/>
    <col min="3" max="3" width="21.16015625" style="66" customWidth="1"/>
    <col min="4" max="4" width="19.33203125" style="66" customWidth="1"/>
    <col min="5" max="5" width="19.5" style="66" customWidth="1"/>
    <col min="6" max="6" width="17.66015625" style="66" customWidth="1"/>
    <col min="7" max="7" width="8.5" style="66" customWidth="1"/>
    <col min="8" max="8" width="6.5" style="66" customWidth="1"/>
    <col min="9" max="9" width="24.66015625" style="66" customWidth="1"/>
    <col min="10" max="16384" width="9.33203125" style="66" customWidth="1"/>
  </cols>
  <sheetData>
    <row r="1" spans="1:14" ht="19.5" customHeight="1">
      <c r="A1" s="229" t="s">
        <v>48</v>
      </c>
      <c r="B1" s="229"/>
      <c r="C1" s="229"/>
      <c r="D1" s="229"/>
      <c r="E1" s="229"/>
      <c r="F1" s="229"/>
      <c r="G1" s="229"/>
      <c r="H1" s="229"/>
      <c r="I1" s="80"/>
      <c r="J1" s="80"/>
      <c r="K1" s="80"/>
      <c r="L1" s="80"/>
      <c r="M1" s="81"/>
      <c r="N1" s="81"/>
    </row>
    <row r="2" spans="1:6" ht="63" customHeight="1">
      <c r="A2" s="82"/>
      <c r="B2" s="82"/>
      <c r="C2" s="100"/>
      <c r="D2" s="101" t="s">
        <v>79</v>
      </c>
      <c r="E2" s="101" t="s">
        <v>80</v>
      </c>
      <c r="F2" s="84" t="s">
        <v>17</v>
      </c>
    </row>
    <row r="3" spans="3:6" ht="19.5" customHeight="1">
      <c r="C3" s="123" t="s">
        <v>1</v>
      </c>
      <c r="D3" s="159">
        <v>64.6</v>
      </c>
      <c r="E3" s="159">
        <v>99.1</v>
      </c>
      <c r="F3" s="166">
        <f aca="true" t="shared" si="0" ref="F3:F16">D3-E3</f>
        <v>-34.5</v>
      </c>
    </row>
    <row r="4" spans="3:6" ht="19.5" customHeight="1">
      <c r="C4" s="123" t="s">
        <v>16</v>
      </c>
      <c r="D4" s="192">
        <v>106.7</v>
      </c>
      <c r="E4" s="159">
        <v>102.3</v>
      </c>
      <c r="F4" s="166">
        <f t="shared" si="0"/>
        <v>4.400000000000006</v>
      </c>
    </row>
    <row r="5" spans="3:6" ht="19.5" customHeight="1">
      <c r="C5" s="123" t="s">
        <v>11</v>
      </c>
      <c r="D5" s="159">
        <v>101.6</v>
      </c>
      <c r="E5" s="159">
        <v>107.2</v>
      </c>
      <c r="F5" s="166">
        <f t="shared" si="0"/>
        <v>-5.6000000000000085</v>
      </c>
    </row>
    <row r="6" spans="3:6" ht="19.5" customHeight="1">
      <c r="C6" s="123" t="s">
        <v>5</v>
      </c>
      <c r="D6" s="159">
        <v>88.3</v>
      </c>
      <c r="E6" s="159">
        <v>99.2</v>
      </c>
      <c r="F6" s="166">
        <f t="shared" si="0"/>
        <v>-10.900000000000006</v>
      </c>
    </row>
    <row r="7" spans="3:6" ht="19.5" customHeight="1">
      <c r="C7" s="162" t="s">
        <v>0</v>
      </c>
      <c r="D7" s="164">
        <v>99.4</v>
      </c>
      <c r="E7" s="164">
        <v>98</v>
      </c>
      <c r="F7" s="179">
        <f t="shared" si="0"/>
        <v>1.4000000000000057</v>
      </c>
    </row>
    <row r="8" spans="3:6" ht="19.5" customHeight="1">
      <c r="C8" s="123" t="s">
        <v>3</v>
      </c>
      <c r="D8" s="192">
        <v>94.4</v>
      </c>
      <c r="E8" s="159">
        <v>104</v>
      </c>
      <c r="F8" s="166">
        <f t="shared" si="0"/>
        <v>-9.599999999999994</v>
      </c>
    </row>
    <row r="9" spans="3:6" ht="19.5" customHeight="1">
      <c r="C9" s="123" t="s">
        <v>13</v>
      </c>
      <c r="D9" s="159">
        <v>107.7</v>
      </c>
      <c r="E9" s="159">
        <v>96.3</v>
      </c>
      <c r="F9" s="166">
        <f t="shared" si="0"/>
        <v>11.400000000000006</v>
      </c>
    </row>
    <row r="10" spans="3:6" ht="19.5" customHeight="1">
      <c r="C10" s="123" t="s">
        <v>49</v>
      </c>
      <c r="D10" s="159">
        <v>94.3</v>
      </c>
      <c r="E10" s="159">
        <v>104.6</v>
      </c>
      <c r="F10" s="166">
        <f t="shared" si="0"/>
        <v>-10.299999999999997</v>
      </c>
    </row>
    <row r="11" spans="3:6" ht="19.5" customHeight="1">
      <c r="C11" s="123" t="s">
        <v>50</v>
      </c>
      <c r="D11" s="159">
        <v>89.9</v>
      </c>
      <c r="E11" s="159">
        <v>101.8</v>
      </c>
      <c r="F11" s="166">
        <f t="shared" si="0"/>
        <v>-11.899999999999991</v>
      </c>
    </row>
    <row r="12" spans="3:6" ht="19.5" customHeight="1">
      <c r="C12" s="123" t="s">
        <v>51</v>
      </c>
      <c r="D12" s="159">
        <v>82.7</v>
      </c>
      <c r="E12" s="159">
        <v>95.7</v>
      </c>
      <c r="F12" s="166">
        <f t="shared" si="0"/>
        <v>-13</v>
      </c>
    </row>
    <row r="13" spans="3:6" ht="19.5" customHeight="1">
      <c r="C13" s="123" t="s">
        <v>52</v>
      </c>
      <c r="D13" s="159">
        <v>88.8</v>
      </c>
      <c r="E13" s="159">
        <v>102</v>
      </c>
      <c r="F13" s="166">
        <f t="shared" si="0"/>
        <v>-13.200000000000003</v>
      </c>
    </row>
    <row r="14" spans="3:6" ht="19.5" customHeight="1">
      <c r="C14" s="123" t="s">
        <v>53</v>
      </c>
      <c r="D14" s="159">
        <v>79.4</v>
      </c>
      <c r="E14" s="159">
        <v>91.1</v>
      </c>
      <c r="F14" s="166">
        <f t="shared" si="0"/>
        <v>-11.699999999999989</v>
      </c>
    </row>
    <row r="15" spans="3:6" ht="19.5" customHeight="1">
      <c r="C15" s="123" t="s">
        <v>8</v>
      </c>
      <c r="D15" s="159">
        <v>87.5</v>
      </c>
      <c r="E15" s="159">
        <v>100.3</v>
      </c>
      <c r="F15" s="166">
        <f t="shared" si="0"/>
        <v>-12.799999999999997</v>
      </c>
    </row>
    <row r="16" spans="3:6" ht="19.5" customHeight="1">
      <c r="C16" s="123" t="s">
        <v>54</v>
      </c>
      <c r="D16" s="159">
        <v>102.6</v>
      </c>
      <c r="E16" s="159">
        <v>102.1</v>
      </c>
      <c r="F16" s="166">
        <f t="shared" si="0"/>
        <v>0.5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92"/>
    </row>
    <row r="25" ht="19.5" customHeight="1">
      <c r="K25" s="92"/>
    </row>
    <row r="26" ht="19.5" customHeight="1">
      <c r="K26" s="92"/>
    </row>
    <row r="27" ht="19.5" customHeight="1">
      <c r="K27" s="93"/>
    </row>
    <row r="28" ht="19.5" customHeight="1">
      <c r="K28" s="92"/>
    </row>
    <row r="29" ht="19.5" customHeight="1">
      <c r="K29" s="92"/>
    </row>
    <row r="30" ht="19.5" customHeight="1">
      <c r="K30" s="92"/>
    </row>
    <row r="31" ht="19.5" customHeight="1">
      <c r="K31" s="92"/>
    </row>
    <row r="32" ht="19.5" customHeight="1">
      <c r="K32" s="92"/>
    </row>
    <row r="33" ht="19.5" customHeight="1">
      <c r="K33" s="92"/>
    </row>
    <row r="34" ht="19.5" customHeight="1">
      <c r="K34" s="92"/>
    </row>
    <row r="35" ht="19.5" customHeight="1">
      <c r="K35" s="92"/>
    </row>
    <row r="36" ht="19.5" customHeight="1">
      <c r="K36" s="92"/>
    </row>
    <row r="37" ht="19.5" customHeight="1">
      <c r="K37" s="92"/>
    </row>
    <row r="38" ht="19.5" customHeight="1">
      <c r="C38" s="66" t="s">
        <v>66</v>
      </c>
    </row>
    <row r="39" spans="4:10" ht="19.5" customHeight="1">
      <c r="D39" s="66">
        <v>2011</v>
      </c>
      <c r="G39" s="66">
        <v>2011</v>
      </c>
      <c r="J39" s="66">
        <v>2010</v>
      </c>
    </row>
    <row r="40" spans="3:11" ht="12.75">
      <c r="C40" s="66" t="s">
        <v>14</v>
      </c>
      <c r="D40" s="66" t="s">
        <v>61</v>
      </c>
      <c r="E40" s="86" t="s">
        <v>15</v>
      </c>
      <c r="G40" s="66" t="s">
        <v>61</v>
      </c>
      <c r="H40" s="66" t="s">
        <v>15</v>
      </c>
      <c r="I40" s="66" t="s">
        <v>14</v>
      </c>
      <c r="J40" s="66" t="s">
        <v>61</v>
      </c>
      <c r="K40" s="66" t="s">
        <v>15</v>
      </c>
    </row>
    <row r="41" spans="3:11" ht="15">
      <c r="C41" s="195" t="s">
        <v>13</v>
      </c>
      <c r="D41" s="172">
        <v>107.7</v>
      </c>
      <c r="E41" s="66">
        <v>1</v>
      </c>
      <c r="F41" s="195" t="s">
        <v>13</v>
      </c>
      <c r="G41" s="172">
        <v>107.7</v>
      </c>
      <c r="H41" s="66">
        <v>100.1</v>
      </c>
      <c r="I41" s="195" t="s">
        <v>11</v>
      </c>
      <c r="J41" s="172">
        <v>107.2</v>
      </c>
      <c r="K41" s="66">
        <v>1</v>
      </c>
    </row>
    <row r="42" spans="3:11" ht="15">
      <c r="C42" s="195" t="s">
        <v>16</v>
      </c>
      <c r="D42" s="203">
        <v>106.7</v>
      </c>
      <c r="E42" s="66">
        <v>2</v>
      </c>
      <c r="F42" s="195" t="s">
        <v>16</v>
      </c>
      <c r="G42" s="203">
        <v>106.7</v>
      </c>
      <c r="H42" s="66">
        <v>100.1</v>
      </c>
      <c r="I42" s="195" t="s">
        <v>49</v>
      </c>
      <c r="J42" s="172">
        <v>104.6</v>
      </c>
      <c r="K42" s="66">
        <v>2</v>
      </c>
    </row>
    <row r="43" spans="3:11" ht="15">
      <c r="C43" s="195" t="s">
        <v>54</v>
      </c>
      <c r="D43" s="172">
        <v>102.6</v>
      </c>
      <c r="E43" s="66">
        <v>3</v>
      </c>
      <c r="F43" s="195" t="s">
        <v>54</v>
      </c>
      <c r="G43" s="172">
        <v>102.6</v>
      </c>
      <c r="H43" s="66">
        <v>100.1</v>
      </c>
      <c r="I43" s="195" t="s">
        <v>3</v>
      </c>
      <c r="J43" s="172">
        <v>104</v>
      </c>
      <c r="K43" s="66">
        <v>3</v>
      </c>
    </row>
    <row r="44" spans="3:11" ht="15">
      <c r="C44" s="195" t="s">
        <v>11</v>
      </c>
      <c r="D44" s="172">
        <v>101.6</v>
      </c>
      <c r="E44" s="66">
        <v>4</v>
      </c>
      <c r="F44" s="195" t="s">
        <v>11</v>
      </c>
      <c r="G44" s="172">
        <v>101.6</v>
      </c>
      <c r="H44" s="66">
        <v>100.1</v>
      </c>
      <c r="I44" s="195" t="s">
        <v>16</v>
      </c>
      <c r="J44" s="172">
        <v>102.3</v>
      </c>
      <c r="K44" s="66">
        <v>4</v>
      </c>
    </row>
    <row r="45" spans="3:11" ht="15">
      <c r="C45" s="198" t="s">
        <v>0</v>
      </c>
      <c r="D45" s="177">
        <v>99.4</v>
      </c>
      <c r="E45" s="66">
        <v>5</v>
      </c>
      <c r="F45" s="198" t="s">
        <v>0</v>
      </c>
      <c r="G45" s="177">
        <v>99.4</v>
      </c>
      <c r="H45" s="66">
        <v>100.1</v>
      </c>
      <c r="I45" s="195" t="s">
        <v>54</v>
      </c>
      <c r="J45" s="172">
        <v>102.1</v>
      </c>
      <c r="K45" s="66">
        <v>5</v>
      </c>
    </row>
    <row r="46" spans="3:11" ht="15">
      <c r="C46" s="195" t="s">
        <v>3</v>
      </c>
      <c r="D46" s="203">
        <v>94.4</v>
      </c>
      <c r="E46" s="66">
        <v>6</v>
      </c>
      <c r="F46" s="195" t="s">
        <v>3</v>
      </c>
      <c r="G46" s="203">
        <v>94.4</v>
      </c>
      <c r="H46" s="66">
        <v>100.1</v>
      </c>
      <c r="I46" s="195" t="s">
        <v>52</v>
      </c>
      <c r="J46" s="172">
        <v>102</v>
      </c>
      <c r="K46" s="66">
        <v>6</v>
      </c>
    </row>
    <row r="47" spans="3:11" ht="15">
      <c r="C47" s="195" t="s">
        <v>49</v>
      </c>
      <c r="D47" s="172">
        <v>94.3</v>
      </c>
      <c r="E47" s="66">
        <v>7</v>
      </c>
      <c r="F47" s="195" t="s">
        <v>49</v>
      </c>
      <c r="G47" s="172">
        <v>94.3</v>
      </c>
      <c r="H47" s="66">
        <v>100.1</v>
      </c>
      <c r="I47" s="195" t="s">
        <v>50</v>
      </c>
      <c r="J47" s="172">
        <v>101.8</v>
      </c>
      <c r="K47" s="66">
        <v>7</v>
      </c>
    </row>
    <row r="48" spans="3:11" ht="15" customHeight="1">
      <c r="C48" s="195" t="s">
        <v>50</v>
      </c>
      <c r="D48" s="172">
        <v>89.9</v>
      </c>
      <c r="E48" s="66">
        <v>8</v>
      </c>
      <c r="F48" s="195" t="s">
        <v>50</v>
      </c>
      <c r="G48" s="172">
        <v>89.9</v>
      </c>
      <c r="H48" s="66">
        <v>100.1</v>
      </c>
      <c r="I48" s="195" t="s">
        <v>8</v>
      </c>
      <c r="J48" s="172">
        <v>100.3</v>
      </c>
      <c r="K48" s="66">
        <v>8</v>
      </c>
    </row>
    <row r="49" spans="3:11" ht="15">
      <c r="C49" s="195" t="s">
        <v>52</v>
      </c>
      <c r="D49" s="172">
        <v>88.8</v>
      </c>
      <c r="E49" s="66">
        <v>9</v>
      </c>
      <c r="F49" s="195" t="s">
        <v>52</v>
      </c>
      <c r="G49" s="172">
        <v>88.8</v>
      </c>
      <c r="H49" s="66">
        <v>100.1</v>
      </c>
      <c r="I49" s="195" t="s">
        <v>5</v>
      </c>
      <c r="J49" s="172">
        <v>99.2</v>
      </c>
      <c r="K49" s="66">
        <v>9</v>
      </c>
    </row>
    <row r="50" spans="3:11" ht="15">
      <c r="C50" s="195" t="s">
        <v>5</v>
      </c>
      <c r="D50" s="172">
        <v>88.3</v>
      </c>
      <c r="E50" s="66">
        <v>10</v>
      </c>
      <c r="F50" s="195" t="s">
        <v>5</v>
      </c>
      <c r="G50" s="172">
        <v>88.3</v>
      </c>
      <c r="H50" s="66">
        <v>100.1</v>
      </c>
      <c r="I50" s="195" t="s">
        <v>1</v>
      </c>
      <c r="J50" s="172">
        <v>99.1</v>
      </c>
      <c r="K50" s="66">
        <v>10</v>
      </c>
    </row>
    <row r="51" spans="3:11" ht="15">
      <c r="C51" s="195" t="s">
        <v>8</v>
      </c>
      <c r="D51" s="172">
        <v>87.5</v>
      </c>
      <c r="E51" s="66">
        <v>11</v>
      </c>
      <c r="F51" s="195" t="s">
        <v>8</v>
      </c>
      <c r="G51" s="172">
        <v>87.5</v>
      </c>
      <c r="H51" s="66">
        <v>100.1</v>
      </c>
      <c r="I51" s="198" t="s">
        <v>0</v>
      </c>
      <c r="J51" s="177">
        <v>98</v>
      </c>
      <c r="K51" s="66">
        <v>11</v>
      </c>
    </row>
    <row r="52" spans="3:11" ht="15">
      <c r="C52" s="195" t="s">
        <v>51</v>
      </c>
      <c r="D52" s="172">
        <v>82.7</v>
      </c>
      <c r="E52" s="66">
        <v>12</v>
      </c>
      <c r="F52" s="195" t="s">
        <v>51</v>
      </c>
      <c r="G52" s="172">
        <v>82.7</v>
      </c>
      <c r="H52" s="66">
        <v>100.1</v>
      </c>
      <c r="I52" s="195" t="s">
        <v>13</v>
      </c>
      <c r="J52" s="172">
        <v>96.3</v>
      </c>
      <c r="K52" s="66">
        <v>12</v>
      </c>
    </row>
    <row r="53" spans="3:11" ht="15">
      <c r="C53" s="195" t="s">
        <v>53</v>
      </c>
      <c r="D53" s="172">
        <v>79.4</v>
      </c>
      <c r="E53" s="66">
        <v>13</v>
      </c>
      <c r="F53" s="195" t="s">
        <v>53</v>
      </c>
      <c r="G53" s="172">
        <v>79.4</v>
      </c>
      <c r="H53" s="66">
        <v>100.1</v>
      </c>
      <c r="I53" s="195" t="s">
        <v>51</v>
      </c>
      <c r="J53" s="172">
        <v>95.7</v>
      </c>
      <c r="K53" s="66">
        <v>13</v>
      </c>
    </row>
    <row r="54" spans="3:11" ht="15">
      <c r="C54" s="195" t="s">
        <v>1</v>
      </c>
      <c r="D54" s="172">
        <v>64.6</v>
      </c>
      <c r="E54" s="66">
        <v>14</v>
      </c>
      <c r="F54" s="195" t="s">
        <v>1</v>
      </c>
      <c r="G54" s="172">
        <v>64.6</v>
      </c>
      <c r="H54" s="66">
        <v>100.1</v>
      </c>
      <c r="I54" s="195" t="s">
        <v>53</v>
      </c>
      <c r="J54" s="172">
        <v>91.1</v>
      </c>
      <c r="K54" s="66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18</oddHeader>
  </headerFooter>
  <colBreaks count="1" manualBreakCount="1">
    <brk id="1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:D1"/>
    </sheetView>
  </sheetViews>
  <sheetFormatPr defaultColWidth="9.33203125" defaultRowHeight="12.75"/>
  <cols>
    <col min="1" max="1" width="25.33203125" style="66" customWidth="1"/>
    <col min="2" max="2" width="16.83203125" style="66" customWidth="1"/>
    <col min="3" max="3" width="30.66015625" style="66" customWidth="1"/>
    <col min="4" max="4" width="32.83203125" style="66" customWidth="1"/>
    <col min="5" max="10" width="9.33203125" style="66" customWidth="1"/>
    <col min="11" max="11" width="20.16015625" style="66" customWidth="1"/>
    <col min="12" max="12" width="18" style="66" customWidth="1"/>
    <col min="13" max="16384" width="9.33203125" style="66" customWidth="1"/>
  </cols>
  <sheetData>
    <row r="1" spans="1:4" ht="39.75" customHeight="1">
      <c r="A1" s="225" t="s">
        <v>39</v>
      </c>
      <c r="B1" s="225"/>
      <c r="C1" s="226"/>
      <c r="D1" s="226"/>
    </row>
    <row r="2" spans="1:4" ht="82.5" customHeight="1">
      <c r="A2" s="67" t="s">
        <v>14</v>
      </c>
      <c r="B2" s="68"/>
      <c r="C2" s="102" t="s">
        <v>40</v>
      </c>
      <c r="D2" s="102" t="s">
        <v>41</v>
      </c>
    </row>
    <row r="3" spans="1:4" ht="18.75">
      <c r="A3" s="223" t="s">
        <v>1</v>
      </c>
      <c r="B3" s="70">
        <v>2011</v>
      </c>
      <c r="C3" s="72">
        <v>11</v>
      </c>
      <c r="D3" s="72">
        <v>1</v>
      </c>
    </row>
    <row r="4" spans="1:4" ht="18.75">
      <c r="A4" s="224"/>
      <c r="B4" s="73">
        <v>2010</v>
      </c>
      <c r="C4" s="103">
        <v>4</v>
      </c>
      <c r="D4" s="103">
        <v>1</v>
      </c>
    </row>
    <row r="5" spans="1:4" ht="18.75">
      <c r="A5" s="223" t="s">
        <v>16</v>
      </c>
      <c r="B5" s="70">
        <v>2011</v>
      </c>
      <c r="C5" s="72">
        <v>10</v>
      </c>
      <c r="D5" s="72">
        <v>9</v>
      </c>
    </row>
    <row r="6" spans="1:4" ht="18.75">
      <c r="A6" s="224"/>
      <c r="B6" s="73">
        <v>2010</v>
      </c>
      <c r="C6" s="103">
        <v>8</v>
      </c>
      <c r="D6" s="103">
        <v>3</v>
      </c>
    </row>
    <row r="7" spans="1:4" ht="18.75">
      <c r="A7" s="223" t="s">
        <v>11</v>
      </c>
      <c r="B7" s="70">
        <v>2011</v>
      </c>
      <c r="C7" s="72">
        <v>9</v>
      </c>
      <c r="D7" s="72">
        <v>6</v>
      </c>
    </row>
    <row r="8" spans="1:4" ht="18.75">
      <c r="A8" s="224"/>
      <c r="B8" s="73">
        <v>2010</v>
      </c>
      <c r="C8" s="103">
        <v>14</v>
      </c>
      <c r="D8" s="103">
        <v>7</v>
      </c>
    </row>
    <row r="9" spans="1:4" ht="18.75">
      <c r="A9" s="223" t="s">
        <v>5</v>
      </c>
      <c r="B9" s="70">
        <v>2011</v>
      </c>
      <c r="C9" s="72">
        <v>3</v>
      </c>
      <c r="D9" s="72">
        <v>2</v>
      </c>
    </row>
    <row r="10" spans="1:4" ht="18.75">
      <c r="A10" s="224"/>
      <c r="B10" s="73">
        <v>2010</v>
      </c>
      <c r="C10" s="103">
        <v>10</v>
      </c>
      <c r="D10" s="103">
        <v>2</v>
      </c>
    </row>
    <row r="11" spans="1:16" s="76" customFormat="1" ht="18.75">
      <c r="A11" s="227" t="s">
        <v>0</v>
      </c>
      <c r="B11" s="70">
        <v>2011</v>
      </c>
      <c r="C11" s="75">
        <v>8</v>
      </c>
      <c r="D11" s="75">
        <v>11</v>
      </c>
      <c r="K11" s="77"/>
      <c r="L11" s="77"/>
      <c r="M11" s="77"/>
      <c r="N11" s="77"/>
      <c r="O11" s="77"/>
      <c r="P11" s="77"/>
    </row>
    <row r="12" spans="1:16" s="76" customFormat="1" ht="18.75">
      <c r="A12" s="228"/>
      <c r="B12" s="73">
        <v>2010</v>
      </c>
      <c r="C12" s="103">
        <v>6</v>
      </c>
      <c r="D12" s="103">
        <v>11</v>
      </c>
      <c r="K12" s="77"/>
      <c r="L12" s="77"/>
      <c r="M12" s="77"/>
      <c r="N12" s="77"/>
      <c r="O12" s="77"/>
      <c r="P12" s="77"/>
    </row>
    <row r="13" spans="1:16" ht="18.75">
      <c r="A13" s="223" t="s">
        <v>3</v>
      </c>
      <c r="B13" s="70">
        <v>2011</v>
      </c>
      <c r="C13" s="72">
        <v>1</v>
      </c>
      <c r="D13" s="72">
        <v>7</v>
      </c>
      <c r="K13" s="78"/>
      <c r="L13" s="78"/>
      <c r="M13" s="78"/>
      <c r="N13" s="78"/>
      <c r="O13" s="78"/>
      <c r="P13" s="78"/>
    </row>
    <row r="14" spans="1:16" ht="18.75">
      <c r="A14" s="224"/>
      <c r="B14" s="73">
        <v>2010</v>
      </c>
      <c r="C14" s="103">
        <v>13</v>
      </c>
      <c r="D14" s="208" t="s">
        <v>104</v>
      </c>
      <c r="K14" s="78"/>
      <c r="L14" s="78"/>
      <c r="M14" s="78"/>
      <c r="N14" s="78"/>
      <c r="O14" s="78"/>
      <c r="P14" s="78"/>
    </row>
    <row r="15" spans="1:16" ht="18.75">
      <c r="A15" s="223" t="s">
        <v>13</v>
      </c>
      <c r="B15" s="70">
        <v>2011</v>
      </c>
      <c r="C15" s="72">
        <v>5</v>
      </c>
      <c r="D15" s="72">
        <v>14</v>
      </c>
      <c r="K15" s="78"/>
      <c r="L15" s="78"/>
      <c r="M15" s="78"/>
      <c r="N15" s="78"/>
      <c r="O15" s="78"/>
      <c r="P15" s="78"/>
    </row>
    <row r="16" spans="1:16" ht="18.75">
      <c r="A16" s="224"/>
      <c r="B16" s="73">
        <v>2010</v>
      </c>
      <c r="C16" s="103">
        <v>9</v>
      </c>
      <c r="D16" s="103">
        <v>12</v>
      </c>
      <c r="K16" s="78"/>
      <c r="L16" s="78"/>
      <c r="M16" s="78"/>
      <c r="N16" s="78"/>
      <c r="O16" s="78"/>
      <c r="P16" s="78"/>
    </row>
    <row r="17" spans="1:15" ht="18.75">
      <c r="A17" s="223" t="s">
        <v>6</v>
      </c>
      <c r="B17" s="70">
        <v>2011</v>
      </c>
      <c r="C17" s="72">
        <v>7</v>
      </c>
      <c r="D17" s="72">
        <v>12</v>
      </c>
      <c r="K17" s="77"/>
      <c r="L17" s="77"/>
      <c r="M17" s="77"/>
      <c r="N17" s="77"/>
      <c r="O17" s="77"/>
    </row>
    <row r="18" spans="1:15" ht="18.75">
      <c r="A18" s="224"/>
      <c r="B18" s="73">
        <v>2010</v>
      </c>
      <c r="C18" s="103">
        <v>1</v>
      </c>
      <c r="D18" s="103">
        <v>8</v>
      </c>
      <c r="K18" s="77"/>
      <c r="L18" s="77"/>
      <c r="M18" s="77"/>
      <c r="N18" s="77"/>
      <c r="O18" s="77"/>
    </row>
    <row r="19" spans="1:15" ht="18.75">
      <c r="A19" s="223" t="s">
        <v>7</v>
      </c>
      <c r="B19" s="70">
        <v>2011</v>
      </c>
      <c r="C19" s="72">
        <v>12</v>
      </c>
      <c r="D19" s="72">
        <v>8</v>
      </c>
      <c r="K19" s="78"/>
      <c r="L19" s="78"/>
      <c r="M19" s="78"/>
      <c r="N19" s="78"/>
      <c r="O19" s="78"/>
    </row>
    <row r="20" spans="1:15" ht="18.75">
      <c r="A20" s="224"/>
      <c r="B20" s="73">
        <v>2010</v>
      </c>
      <c r="C20" s="103">
        <v>5</v>
      </c>
      <c r="D20" s="103">
        <v>4</v>
      </c>
      <c r="K20" s="78"/>
      <c r="L20" s="78"/>
      <c r="M20" s="78"/>
      <c r="N20" s="78"/>
      <c r="O20" s="78"/>
    </row>
    <row r="21" spans="1:15" ht="18.75">
      <c r="A21" s="223" t="s">
        <v>2</v>
      </c>
      <c r="B21" s="70">
        <v>2011</v>
      </c>
      <c r="C21" s="72">
        <v>4</v>
      </c>
      <c r="D21" s="209" t="s">
        <v>116</v>
      </c>
      <c r="K21" s="78"/>
      <c r="L21" s="78"/>
      <c r="M21" s="78"/>
      <c r="N21" s="78"/>
      <c r="O21" s="78"/>
    </row>
    <row r="22" spans="1:15" ht="18.75">
      <c r="A22" s="224"/>
      <c r="B22" s="73">
        <v>2010</v>
      </c>
      <c r="C22" s="103">
        <v>11</v>
      </c>
      <c r="D22" s="208" t="s">
        <v>104</v>
      </c>
      <c r="K22" s="78"/>
      <c r="L22" s="78"/>
      <c r="M22" s="78"/>
      <c r="N22" s="78"/>
      <c r="O22" s="78"/>
    </row>
    <row r="23" spans="1:15" ht="18.75">
      <c r="A23" s="223" t="s">
        <v>10</v>
      </c>
      <c r="B23" s="70">
        <v>2011</v>
      </c>
      <c r="C23" s="72">
        <v>13</v>
      </c>
      <c r="D23" s="72">
        <v>13</v>
      </c>
      <c r="K23" s="78"/>
      <c r="L23" s="78"/>
      <c r="M23" s="78"/>
      <c r="N23" s="78"/>
      <c r="O23" s="78"/>
    </row>
    <row r="24" spans="1:15" ht="18.75">
      <c r="A24" s="224"/>
      <c r="B24" s="73">
        <v>2010</v>
      </c>
      <c r="C24" s="103">
        <v>12</v>
      </c>
      <c r="D24" s="103">
        <v>13</v>
      </c>
      <c r="K24" s="78"/>
      <c r="L24" s="78"/>
      <c r="M24" s="78"/>
      <c r="N24" s="78"/>
      <c r="O24" s="78"/>
    </row>
    <row r="25" spans="1:15" ht="18.75">
      <c r="A25" s="223" t="s">
        <v>4</v>
      </c>
      <c r="B25" s="70">
        <v>2011</v>
      </c>
      <c r="C25" s="72">
        <v>6</v>
      </c>
      <c r="D25" s="72">
        <v>5</v>
      </c>
      <c r="K25" s="78"/>
      <c r="L25" s="78"/>
      <c r="M25" s="78"/>
      <c r="N25" s="78"/>
      <c r="O25" s="78"/>
    </row>
    <row r="26" spans="1:15" ht="18.75">
      <c r="A26" s="224"/>
      <c r="B26" s="73">
        <v>2010</v>
      </c>
      <c r="C26" s="103">
        <v>2</v>
      </c>
      <c r="D26" s="103">
        <v>10</v>
      </c>
      <c r="K26" s="78"/>
      <c r="L26" s="78"/>
      <c r="M26" s="78"/>
      <c r="N26" s="78"/>
      <c r="O26" s="78"/>
    </row>
    <row r="27" spans="1:15" ht="18.75">
      <c r="A27" s="223" t="s">
        <v>8</v>
      </c>
      <c r="B27" s="70">
        <v>2011</v>
      </c>
      <c r="C27" s="72">
        <v>2</v>
      </c>
      <c r="D27" s="72">
        <v>10</v>
      </c>
      <c r="K27" s="78"/>
      <c r="L27" s="78"/>
      <c r="M27" s="78"/>
      <c r="N27" s="78"/>
      <c r="O27" s="78"/>
    </row>
    <row r="28" spans="1:15" ht="18.75">
      <c r="A28" s="224"/>
      <c r="B28" s="73">
        <v>2010</v>
      </c>
      <c r="C28" s="103">
        <v>7</v>
      </c>
      <c r="D28" s="103">
        <v>14</v>
      </c>
      <c r="K28" s="78"/>
      <c r="L28" s="78"/>
      <c r="M28" s="78"/>
      <c r="N28" s="78"/>
      <c r="O28" s="78"/>
    </row>
    <row r="29" spans="1:15" ht="18.75">
      <c r="A29" s="223" t="s">
        <v>9</v>
      </c>
      <c r="B29" s="70">
        <v>2011</v>
      </c>
      <c r="C29" s="72">
        <v>14</v>
      </c>
      <c r="D29" s="209" t="s">
        <v>116</v>
      </c>
      <c r="K29" s="78"/>
      <c r="L29" s="78"/>
      <c r="M29" s="78"/>
      <c r="N29" s="78"/>
      <c r="O29" s="78"/>
    </row>
    <row r="30" spans="1:12" ht="18.75">
      <c r="A30" s="224"/>
      <c r="B30" s="73">
        <v>2010</v>
      </c>
      <c r="C30" s="103">
        <v>3</v>
      </c>
      <c r="D30" s="103">
        <v>9</v>
      </c>
      <c r="K30" s="77"/>
      <c r="L30" s="77"/>
    </row>
    <row r="31" spans="1:12" ht="15.75">
      <c r="A31" s="155" t="s">
        <v>108</v>
      </c>
      <c r="K31" s="78"/>
      <c r="L31" s="78"/>
    </row>
    <row r="32" spans="11:12" ht="12.75">
      <c r="K32" s="78"/>
      <c r="L32" s="78"/>
    </row>
    <row r="33" spans="11:12" ht="12.75" customHeight="1">
      <c r="K33" s="78"/>
      <c r="L33" s="78"/>
    </row>
    <row r="34" spans="11:12" ht="12.75" customHeight="1">
      <c r="K34" s="78"/>
      <c r="L34" s="78"/>
    </row>
    <row r="35" spans="11:12" ht="12.75" customHeight="1">
      <c r="K35" s="78"/>
      <c r="L35" s="78"/>
    </row>
    <row r="36" spans="11:12" ht="12.75" customHeight="1">
      <c r="K36" s="78"/>
      <c r="L36" s="78"/>
    </row>
    <row r="37" spans="11:12" ht="12.75" customHeight="1">
      <c r="K37" s="78"/>
      <c r="L37" s="78"/>
    </row>
    <row r="38" spans="11:12" ht="12.75" customHeight="1">
      <c r="K38" s="78"/>
      <c r="L38" s="78"/>
    </row>
    <row r="39" spans="11:12" ht="12.75" customHeight="1">
      <c r="K39" s="78"/>
      <c r="L39" s="78"/>
    </row>
    <row r="40" spans="11:12" ht="12.75" customHeight="1">
      <c r="K40" s="78"/>
      <c r="L40" s="78"/>
    </row>
    <row r="41" spans="11:12" ht="12.75" customHeight="1">
      <c r="K41" s="78"/>
      <c r="L41" s="78"/>
    </row>
    <row r="42" spans="11:12" ht="12.75" customHeight="1">
      <c r="K42" s="78"/>
      <c r="L42" s="78"/>
    </row>
    <row r="43" spans="11:12" ht="12.75" customHeight="1">
      <c r="K43" s="78"/>
      <c r="L43" s="78"/>
    </row>
    <row r="44" spans="11:12" ht="12.75" customHeight="1">
      <c r="K44" s="78"/>
      <c r="L44" s="78"/>
    </row>
    <row r="45" ht="12.75" customHeight="1"/>
  </sheetData>
  <sheetProtection/>
  <mergeCells count="15">
    <mergeCell ref="A1:D1"/>
    <mergeCell ref="A3:A4"/>
    <mergeCell ref="A5:A6"/>
    <mergeCell ref="A7:A8"/>
    <mergeCell ref="A9:A10"/>
    <mergeCell ref="A11:A12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19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G4" sqref="G4"/>
    </sheetView>
  </sheetViews>
  <sheetFormatPr defaultColWidth="9.33203125" defaultRowHeight="12.75"/>
  <cols>
    <col min="1" max="1" width="7.83203125" style="66" customWidth="1"/>
    <col min="2" max="2" width="8.16015625" style="66" customWidth="1"/>
    <col min="3" max="3" width="21.16015625" style="66" customWidth="1"/>
    <col min="4" max="4" width="14.33203125" style="66" customWidth="1"/>
    <col min="5" max="5" width="14.66015625" style="66" customWidth="1"/>
    <col min="6" max="6" width="16.33203125" style="66" customWidth="1"/>
    <col min="7" max="8" width="9.33203125" style="66" customWidth="1"/>
    <col min="9" max="9" width="24.66015625" style="66" customWidth="1"/>
    <col min="10" max="10" width="8.5" style="66" customWidth="1"/>
    <col min="11" max="11" width="9" style="66" customWidth="1"/>
    <col min="12" max="12" width="9.33203125" style="66" customWidth="1"/>
    <col min="13" max="13" width="7.5" style="66" customWidth="1"/>
    <col min="14" max="16384" width="9.33203125" style="66" customWidth="1"/>
  </cols>
  <sheetData>
    <row r="1" spans="1:14" ht="39.75" customHeight="1">
      <c r="A1" s="229" t="s">
        <v>40</v>
      </c>
      <c r="B1" s="229"/>
      <c r="C1" s="229"/>
      <c r="D1" s="229"/>
      <c r="E1" s="229"/>
      <c r="F1" s="229"/>
      <c r="G1" s="229"/>
      <c r="H1" s="229"/>
      <c r="I1" s="80"/>
      <c r="J1" s="80"/>
      <c r="K1" s="80"/>
      <c r="L1" s="80"/>
      <c r="M1" s="81"/>
      <c r="N1" s="81"/>
    </row>
    <row r="2" spans="1:6" ht="69.75" customHeight="1">
      <c r="A2" s="82"/>
      <c r="B2" s="82"/>
      <c r="C2" s="100"/>
      <c r="D2" s="101" t="s">
        <v>81</v>
      </c>
      <c r="E2" s="101" t="s">
        <v>82</v>
      </c>
      <c r="F2" s="84" t="s">
        <v>17</v>
      </c>
    </row>
    <row r="3" spans="3:13" ht="19.5" customHeight="1">
      <c r="C3" s="104" t="s">
        <v>1</v>
      </c>
      <c r="D3" s="205">
        <v>122.6</v>
      </c>
      <c r="E3" s="205">
        <v>275.8</v>
      </c>
      <c r="F3" s="166">
        <f>D3-E3</f>
        <v>-153.20000000000002</v>
      </c>
      <c r="J3" s="105"/>
      <c r="K3" s="106"/>
      <c r="L3" s="107"/>
      <c r="M3" s="108"/>
    </row>
    <row r="4" spans="3:13" ht="19.5" customHeight="1">
      <c r="C4" s="104" t="s">
        <v>16</v>
      </c>
      <c r="D4" s="206">
        <v>132.3</v>
      </c>
      <c r="E4" s="206">
        <v>134.8</v>
      </c>
      <c r="F4" s="166">
        <f aca="true" t="shared" si="0" ref="F4:F16">D4-E4</f>
        <v>-2.5</v>
      </c>
      <c r="J4" s="105"/>
      <c r="K4" s="109"/>
      <c r="L4" s="107"/>
      <c r="M4" s="108"/>
    </row>
    <row r="5" spans="3:13" ht="19.5" customHeight="1">
      <c r="C5" s="104" t="s">
        <v>11</v>
      </c>
      <c r="D5" s="205">
        <v>133.5</v>
      </c>
      <c r="E5" s="205">
        <v>0</v>
      </c>
      <c r="F5" s="166">
        <f t="shared" si="0"/>
        <v>133.5</v>
      </c>
      <c r="J5" s="105"/>
      <c r="K5" s="110"/>
      <c r="L5" s="107"/>
      <c r="M5" s="108"/>
    </row>
    <row r="6" spans="3:13" ht="19.5" customHeight="1">
      <c r="C6" s="104" t="s">
        <v>5</v>
      </c>
      <c r="D6" s="206">
        <v>167.5</v>
      </c>
      <c r="E6" s="206">
        <v>116.6</v>
      </c>
      <c r="F6" s="166">
        <f t="shared" si="0"/>
        <v>50.900000000000006</v>
      </c>
      <c r="J6" s="105"/>
      <c r="K6" s="111"/>
      <c r="L6" s="112"/>
      <c r="M6" s="108"/>
    </row>
    <row r="7" spans="3:13" ht="19.5" customHeight="1">
      <c r="C7" s="113" t="s">
        <v>0</v>
      </c>
      <c r="D7" s="164">
        <v>145.5</v>
      </c>
      <c r="E7" s="164">
        <v>144.4</v>
      </c>
      <c r="F7" s="179">
        <f t="shared" si="0"/>
        <v>1.0999999999999943</v>
      </c>
      <c r="J7" s="105"/>
      <c r="K7" s="114"/>
      <c r="L7" s="107"/>
      <c r="M7" s="108"/>
    </row>
    <row r="8" spans="3:13" ht="19.5" customHeight="1">
      <c r="C8" s="104" t="s">
        <v>3</v>
      </c>
      <c r="D8" s="206">
        <v>1230.5</v>
      </c>
      <c r="E8" s="206">
        <v>23.3</v>
      </c>
      <c r="F8" s="166">
        <f t="shared" si="0"/>
        <v>1207.2</v>
      </c>
      <c r="J8" s="105"/>
      <c r="K8" s="115"/>
      <c r="L8" s="107"/>
      <c r="M8" s="108"/>
    </row>
    <row r="9" spans="3:13" ht="19.5" customHeight="1">
      <c r="C9" s="104" t="s">
        <v>13</v>
      </c>
      <c r="D9" s="206">
        <v>156.4</v>
      </c>
      <c r="E9" s="206">
        <v>129.5</v>
      </c>
      <c r="F9" s="166">
        <f t="shared" si="0"/>
        <v>26.900000000000006</v>
      </c>
      <c r="J9" s="105"/>
      <c r="K9" s="116"/>
      <c r="L9" s="107"/>
      <c r="M9" s="108"/>
    </row>
    <row r="10" spans="3:13" ht="19.5" customHeight="1">
      <c r="C10" s="104" t="s">
        <v>6</v>
      </c>
      <c r="D10" s="190">
        <v>154.1</v>
      </c>
      <c r="E10" s="190">
        <v>2861.4</v>
      </c>
      <c r="F10" s="166">
        <f t="shared" si="0"/>
        <v>-2707.3</v>
      </c>
      <c r="J10" s="105"/>
      <c r="K10" s="111"/>
      <c r="L10" s="107"/>
      <c r="M10" s="108"/>
    </row>
    <row r="11" spans="3:13" ht="19.5" customHeight="1">
      <c r="C11" s="104" t="s">
        <v>7</v>
      </c>
      <c r="D11" s="190">
        <v>101.7</v>
      </c>
      <c r="E11" s="190">
        <v>178.8</v>
      </c>
      <c r="F11" s="166">
        <f t="shared" si="0"/>
        <v>-77.10000000000001</v>
      </c>
      <c r="J11" s="105"/>
      <c r="K11" s="106"/>
      <c r="L11" s="107"/>
      <c r="M11" s="108"/>
    </row>
    <row r="12" spans="3:13" ht="19.5" customHeight="1">
      <c r="C12" s="104" t="s">
        <v>2</v>
      </c>
      <c r="D12" s="205">
        <v>164.5</v>
      </c>
      <c r="E12" s="205">
        <v>94.3</v>
      </c>
      <c r="F12" s="166">
        <f t="shared" si="0"/>
        <v>70.2</v>
      </c>
      <c r="J12" s="105"/>
      <c r="K12" s="117"/>
      <c r="L12" s="107"/>
      <c r="M12" s="108"/>
    </row>
    <row r="13" spans="3:13" ht="19.5" customHeight="1">
      <c r="C13" s="104" t="s">
        <v>10</v>
      </c>
      <c r="D13" s="206">
        <v>100.6</v>
      </c>
      <c r="E13" s="206">
        <v>93</v>
      </c>
      <c r="F13" s="166">
        <f t="shared" si="0"/>
        <v>7.599999999999994</v>
      </c>
      <c r="J13" s="105"/>
      <c r="K13" s="118"/>
      <c r="L13" s="107"/>
      <c r="M13" s="108"/>
    </row>
    <row r="14" spans="3:13" ht="19.5" customHeight="1">
      <c r="C14" s="104" t="s">
        <v>4</v>
      </c>
      <c r="D14" s="159">
        <v>154.3</v>
      </c>
      <c r="E14" s="159">
        <v>679.4</v>
      </c>
      <c r="F14" s="166">
        <f t="shared" si="0"/>
        <v>-525.0999999999999</v>
      </c>
      <c r="J14" s="119"/>
      <c r="K14" s="120"/>
      <c r="L14" s="121"/>
      <c r="M14" s="122"/>
    </row>
    <row r="15" spans="3:13" ht="19.5" customHeight="1">
      <c r="C15" s="104" t="s">
        <v>8</v>
      </c>
      <c r="D15" s="207">
        <v>171.6</v>
      </c>
      <c r="E15" s="158">
        <v>143</v>
      </c>
      <c r="F15" s="166">
        <f t="shared" si="0"/>
        <v>28.599999999999994</v>
      </c>
      <c r="J15" s="105"/>
      <c r="K15" s="114"/>
      <c r="L15" s="107"/>
      <c r="M15" s="108"/>
    </row>
    <row r="16" spans="3:13" ht="19.5" customHeight="1">
      <c r="C16" s="104" t="s">
        <v>9</v>
      </c>
      <c r="D16" s="206">
        <v>83.1</v>
      </c>
      <c r="E16" s="206">
        <v>336.6</v>
      </c>
      <c r="F16" s="166">
        <f t="shared" si="0"/>
        <v>-253.50000000000003</v>
      </c>
      <c r="J16" s="105"/>
      <c r="K16" s="111"/>
      <c r="L16" s="107"/>
      <c r="M16" s="10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92"/>
    </row>
    <row r="25" ht="19.5" customHeight="1">
      <c r="K25" s="92"/>
    </row>
    <row r="26" ht="19.5" customHeight="1">
      <c r="K26" s="92"/>
    </row>
    <row r="27" ht="19.5" customHeight="1">
      <c r="K27" s="93"/>
    </row>
    <row r="28" ht="19.5" customHeight="1">
      <c r="K28" s="92"/>
    </row>
    <row r="29" ht="19.5" customHeight="1">
      <c r="K29" s="92"/>
    </row>
    <row r="30" ht="19.5" customHeight="1">
      <c r="K30" s="92"/>
    </row>
    <row r="31" ht="19.5" customHeight="1">
      <c r="K31" s="92"/>
    </row>
    <row r="32" ht="19.5" customHeight="1">
      <c r="K32" s="92"/>
    </row>
    <row r="33" ht="19.5" customHeight="1">
      <c r="K33" s="92"/>
    </row>
    <row r="34" ht="19.5" customHeight="1">
      <c r="K34" s="92"/>
    </row>
    <row r="35" ht="19.5" customHeight="1">
      <c r="K35" s="92"/>
    </row>
    <row r="36" ht="19.5" customHeight="1">
      <c r="K36" s="92"/>
    </row>
    <row r="37" ht="19.5" customHeight="1">
      <c r="K37" s="92"/>
    </row>
    <row r="38" ht="19.5" customHeight="1"/>
    <row r="39" spans="4:10" ht="19.5" customHeight="1">
      <c r="D39" s="66">
        <v>2011</v>
      </c>
      <c r="G39" s="66">
        <v>2011</v>
      </c>
      <c r="J39" s="66">
        <v>2010</v>
      </c>
    </row>
    <row r="40" spans="3:11" ht="12.75">
      <c r="C40" s="66" t="s">
        <v>14</v>
      </c>
      <c r="D40" s="132" t="s">
        <v>83</v>
      </c>
      <c r="E40" s="66" t="s">
        <v>15</v>
      </c>
      <c r="G40" s="132" t="s">
        <v>83</v>
      </c>
      <c r="H40" s="66" t="s">
        <v>12</v>
      </c>
      <c r="I40" s="66" t="s">
        <v>14</v>
      </c>
      <c r="J40" s="132" t="s">
        <v>83</v>
      </c>
      <c r="K40" s="66" t="s">
        <v>15</v>
      </c>
    </row>
    <row r="41" spans="3:11" ht="12.75">
      <c r="C41" s="82" t="s">
        <v>3</v>
      </c>
      <c r="D41" s="134">
        <v>1230.5</v>
      </c>
      <c r="E41" s="66">
        <v>1</v>
      </c>
      <c r="F41" s="82" t="s">
        <v>3</v>
      </c>
      <c r="G41" s="134">
        <v>1230.5</v>
      </c>
      <c r="I41" s="82" t="s">
        <v>6</v>
      </c>
      <c r="J41" s="128">
        <v>2861.4</v>
      </c>
      <c r="K41" s="66">
        <v>1</v>
      </c>
    </row>
    <row r="42" spans="3:11" ht="12.75">
      <c r="C42" s="82" t="s">
        <v>8</v>
      </c>
      <c r="D42" s="133">
        <v>171.6</v>
      </c>
      <c r="E42" s="66">
        <v>2</v>
      </c>
      <c r="F42" s="82" t="s">
        <v>8</v>
      </c>
      <c r="G42" s="133">
        <v>171.6</v>
      </c>
      <c r="I42" s="82" t="s">
        <v>4</v>
      </c>
      <c r="J42" s="135">
        <v>679.4</v>
      </c>
      <c r="K42" s="66">
        <v>2</v>
      </c>
    </row>
    <row r="43" spans="3:11" ht="12.75">
      <c r="C43" s="82" t="s">
        <v>5</v>
      </c>
      <c r="D43" s="131">
        <v>167.5</v>
      </c>
      <c r="E43" s="66">
        <v>3</v>
      </c>
      <c r="F43" s="82" t="s">
        <v>5</v>
      </c>
      <c r="G43" s="131">
        <v>167.5</v>
      </c>
      <c r="I43" s="82" t="s">
        <v>9</v>
      </c>
      <c r="J43" s="126">
        <v>336.6</v>
      </c>
      <c r="K43" s="66">
        <v>3</v>
      </c>
    </row>
    <row r="44" spans="3:11" ht="12.75">
      <c r="C44" s="82" t="s">
        <v>2</v>
      </c>
      <c r="D44" s="124">
        <v>164.5</v>
      </c>
      <c r="E44" s="66">
        <v>4</v>
      </c>
      <c r="F44" s="82" t="s">
        <v>2</v>
      </c>
      <c r="G44" s="124">
        <v>164.5</v>
      </c>
      <c r="I44" s="82" t="s">
        <v>1</v>
      </c>
      <c r="J44" s="125">
        <v>275.8</v>
      </c>
      <c r="K44" s="66">
        <v>4</v>
      </c>
    </row>
    <row r="45" spans="3:11" ht="12.75">
      <c r="C45" s="82" t="s">
        <v>13</v>
      </c>
      <c r="D45" s="131">
        <v>156.4</v>
      </c>
      <c r="E45" s="132">
        <v>5</v>
      </c>
      <c r="F45" s="82" t="s">
        <v>13</v>
      </c>
      <c r="G45" s="131">
        <v>156.4</v>
      </c>
      <c r="I45" s="82" t="s">
        <v>7</v>
      </c>
      <c r="J45" s="127">
        <v>178.8</v>
      </c>
      <c r="K45" s="66">
        <v>5</v>
      </c>
    </row>
    <row r="46" spans="3:11" ht="12.75">
      <c r="C46" s="82" t="s">
        <v>4</v>
      </c>
      <c r="D46" s="135">
        <v>154.3</v>
      </c>
      <c r="E46" s="66">
        <v>6</v>
      </c>
      <c r="F46" s="82" t="s">
        <v>4</v>
      </c>
      <c r="G46" s="135">
        <v>154.3</v>
      </c>
      <c r="I46" s="129" t="s">
        <v>0</v>
      </c>
      <c r="J46" s="130">
        <v>144.4</v>
      </c>
      <c r="K46" s="66">
        <v>6</v>
      </c>
    </row>
    <row r="47" spans="3:11" ht="12.75">
      <c r="C47" s="82" t="s">
        <v>6</v>
      </c>
      <c r="D47" s="128">
        <v>154.1</v>
      </c>
      <c r="E47" s="66">
        <v>7</v>
      </c>
      <c r="F47" s="82" t="s">
        <v>6</v>
      </c>
      <c r="G47" s="128">
        <v>154.1</v>
      </c>
      <c r="I47" s="82" t="s">
        <v>8</v>
      </c>
      <c r="J47" s="140">
        <v>143</v>
      </c>
      <c r="K47" s="66">
        <v>7</v>
      </c>
    </row>
    <row r="48" spans="3:11" ht="13.5" customHeight="1">
      <c r="C48" s="129" t="s">
        <v>0</v>
      </c>
      <c r="D48" s="130">
        <v>145.5</v>
      </c>
      <c r="E48" s="66">
        <v>8</v>
      </c>
      <c r="F48" s="129" t="s">
        <v>0</v>
      </c>
      <c r="G48" s="130">
        <v>145.5</v>
      </c>
      <c r="I48" s="82" t="s">
        <v>16</v>
      </c>
      <c r="J48" s="126">
        <v>134.8</v>
      </c>
      <c r="K48" s="66">
        <v>8</v>
      </c>
    </row>
    <row r="49" spans="3:11" ht="12.75">
      <c r="C49" s="82" t="s">
        <v>11</v>
      </c>
      <c r="D49" s="124">
        <v>133.5</v>
      </c>
      <c r="E49" s="66">
        <v>9</v>
      </c>
      <c r="F49" s="82" t="s">
        <v>11</v>
      </c>
      <c r="G49" s="124">
        <v>133.5</v>
      </c>
      <c r="I49" s="82" t="s">
        <v>13</v>
      </c>
      <c r="J49" s="131">
        <v>129.5</v>
      </c>
      <c r="K49" s="66">
        <v>9</v>
      </c>
    </row>
    <row r="50" spans="3:11" ht="13.5" customHeight="1">
      <c r="C50" s="82" t="s">
        <v>16</v>
      </c>
      <c r="D50" s="126">
        <v>132.3</v>
      </c>
      <c r="E50" s="66">
        <v>10</v>
      </c>
      <c r="F50" s="82" t="s">
        <v>16</v>
      </c>
      <c r="G50" s="126">
        <v>132.3</v>
      </c>
      <c r="I50" s="82" t="s">
        <v>5</v>
      </c>
      <c r="J50" s="131">
        <v>116.6</v>
      </c>
      <c r="K50" s="66">
        <v>10</v>
      </c>
    </row>
    <row r="51" spans="3:11" ht="12.75">
      <c r="C51" s="82" t="s">
        <v>1</v>
      </c>
      <c r="D51" s="125">
        <v>122.6</v>
      </c>
      <c r="E51" s="66">
        <v>11</v>
      </c>
      <c r="F51" s="82" t="s">
        <v>1</v>
      </c>
      <c r="G51" s="125">
        <v>122.6</v>
      </c>
      <c r="I51" s="82" t="s">
        <v>2</v>
      </c>
      <c r="J51" s="124">
        <v>94.3</v>
      </c>
      <c r="K51" s="66">
        <v>11</v>
      </c>
    </row>
    <row r="52" spans="3:11" ht="12" customHeight="1">
      <c r="C52" s="82" t="s">
        <v>7</v>
      </c>
      <c r="D52" s="127">
        <v>101.7</v>
      </c>
      <c r="E52" s="66">
        <v>12</v>
      </c>
      <c r="F52" s="82" t="s">
        <v>7</v>
      </c>
      <c r="G52" s="127">
        <v>101.7</v>
      </c>
      <c r="I52" s="82" t="s">
        <v>10</v>
      </c>
      <c r="J52" s="131">
        <v>93</v>
      </c>
      <c r="K52" s="66">
        <v>12</v>
      </c>
    </row>
    <row r="53" spans="3:11" ht="12.75" customHeight="1">
      <c r="C53" s="82" t="s">
        <v>10</v>
      </c>
      <c r="D53" s="131">
        <v>100.6</v>
      </c>
      <c r="E53" s="66">
        <v>13</v>
      </c>
      <c r="F53" s="82" t="s">
        <v>10</v>
      </c>
      <c r="G53" s="131">
        <v>100.6</v>
      </c>
      <c r="I53" s="82" t="s">
        <v>3</v>
      </c>
      <c r="J53" s="134">
        <v>23.3</v>
      </c>
      <c r="K53" s="66">
        <v>13</v>
      </c>
    </row>
    <row r="54" spans="3:11" ht="12.75">
      <c r="C54" s="82" t="s">
        <v>9</v>
      </c>
      <c r="D54" s="126">
        <v>83.1</v>
      </c>
      <c r="E54" s="66">
        <v>14</v>
      </c>
      <c r="F54" s="82" t="s">
        <v>9</v>
      </c>
      <c r="G54" s="126">
        <v>83.1</v>
      </c>
      <c r="I54" s="82" t="s">
        <v>11</v>
      </c>
      <c r="J54" s="124">
        <v>0</v>
      </c>
      <c r="K54" s="66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20</oddHeader>
  </headerFooter>
  <colBreaks count="1" manualBreakCount="1">
    <brk id="1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G4" sqref="G4:H4"/>
    </sheetView>
  </sheetViews>
  <sheetFormatPr defaultColWidth="9.33203125" defaultRowHeight="12.75"/>
  <cols>
    <col min="1" max="1" width="7" style="66" customWidth="1"/>
    <col min="2" max="2" width="8.5" style="66" customWidth="1"/>
    <col min="3" max="3" width="21.16015625" style="66" customWidth="1"/>
    <col min="4" max="4" width="15" style="66" customWidth="1"/>
    <col min="5" max="5" width="15.33203125" style="66" customWidth="1"/>
    <col min="6" max="6" width="17.66015625" style="66" customWidth="1"/>
    <col min="7" max="7" width="7.83203125" style="66" customWidth="1"/>
    <col min="8" max="8" width="8.33203125" style="66" customWidth="1"/>
    <col min="9" max="9" width="24.66015625" style="66" customWidth="1"/>
    <col min="10" max="10" width="10.16015625" style="66" customWidth="1"/>
    <col min="11" max="11" width="10.33203125" style="66" customWidth="1"/>
    <col min="12" max="16384" width="9.33203125" style="66" customWidth="1"/>
  </cols>
  <sheetData>
    <row r="1" spans="1:14" ht="18.75">
      <c r="A1" s="229" t="s">
        <v>42</v>
      </c>
      <c r="B1" s="229"/>
      <c r="C1" s="229"/>
      <c r="D1" s="229"/>
      <c r="E1" s="229"/>
      <c r="F1" s="229"/>
      <c r="G1" s="229"/>
      <c r="H1" s="229"/>
      <c r="I1" s="80"/>
      <c r="J1" s="80"/>
      <c r="K1" s="80"/>
      <c r="L1" s="80"/>
      <c r="M1" s="81"/>
      <c r="N1" s="81"/>
    </row>
    <row r="2" spans="1:6" ht="25.5">
      <c r="A2" s="82"/>
      <c r="B2" s="82"/>
      <c r="C2" s="100"/>
      <c r="D2" s="101" t="s">
        <v>84</v>
      </c>
      <c r="E2" s="101" t="s">
        <v>85</v>
      </c>
      <c r="F2" s="84" t="s">
        <v>17</v>
      </c>
    </row>
    <row r="3" spans="3:13" ht="19.5" customHeight="1">
      <c r="C3" s="104" t="s">
        <v>1</v>
      </c>
      <c r="D3" s="206">
        <v>21</v>
      </c>
      <c r="E3" s="205">
        <v>20.7</v>
      </c>
      <c r="F3" s="166">
        <f>D3-E3</f>
        <v>0.3000000000000007</v>
      </c>
      <c r="J3" s="105"/>
      <c r="K3" s="106"/>
      <c r="L3" s="107"/>
      <c r="M3" s="108"/>
    </row>
    <row r="4" spans="3:13" ht="19.5" customHeight="1">
      <c r="C4" s="104" t="s">
        <v>16</v>
      </c>
      <c r="D4" s="206">
        <v>35.5</v>
      </c>
      <c r="E4" s="206">
        <v>32</v>
      </c>
      <c r="F4" s="166">
        <f>D4-E4</f>
        <v>3.5</v>
      </c>
      <c r="J4" s="105"/>
      <c r="K4" s="115"/>
      <c r="L4" s="107"/>
      <c r="M4" s="108"/>
    </row>
    <row r="5" spans="3:13" ht="19.5" customHeight="1">
      <c r="C5" s="104" t="s">
        <v>11</v>
      </c>
      <c r="D5" s="206">
        <v>34</v>
      </c>
      <c r="E5" s="205">
        <v>34.2</v>
      </c>
      <c r="F5" s="166">
        <f>D5-E5</f>
        <v>-0.20000000000000284</v>
      </c>
      <c r="J5" s="105"/>
      <c r="K5" s="111"/>
      <c r="L5" s="107"/>
      <c r="M5" s="108"/>
    </row>
    <row r="6" spans="3:13" ht="19.5" customHeight="1">
      <c r="C6" s="104" t="s">
        <v>5</v>
      </c>
      <c r="D6" s="206">
        <v>28.7</v>
      </c>
      <c r="E6" s="206">
        <v>29.3</v>
      </c>
      <c r="F6" s="166">
        <f aca="true" t="shared" si="0" ref="F6:F16">D6-E6</f>
        <v>-0.6000000000000014</v>
      </c>
      <c r="J6" s="105"/>
      <c r="K6" s="110"/>
      <c r="L6" s="107"/>
      <c r="M6" s="108"/>
    </row>
    <row r="7" spans="3:13" ht="19.5" customHeight="1">
      <c r="C7" s="113" t="s">
        <v>0</v>
      </c>
      <c r="D7" s="164">
        <v>38.1</v>
      </c>
      <c r="E7" s="164">
        <v>37.7</v>
      </c>
      <c r="F7" s="179">
        <f t="shared" si="0"/>
        <v>0.3999999999999986</v>
      </c>
      <c r="J7" s="105"/>
      <c r="K7" s="115"/>
      <c r="L7" s="107"/>
      <c r="M7" s="108"/>
    </row>
    <row r="8" spans="3:13" ht="19.5" customHeight="1">
      <c r="C8" s="104" t="s">
        <v>3</v>
      </c>
      <c r="D8" s="206">
        <v>34.7</v>
      </c>
      <c r="E8" s="206">
        <v>33.6</v>
      </c>
      <c r="F8" s="166">
        <f t="shared" si="0"/>
        <v>1.1000000000000014</v>
      </c>
      <c r="J8" s="105"/>
      <c r="K8" s="111"/>
      <c r="L8" s="112"/>
      <c r="M8" s="108"/>
    </row>
    <row r="9" spans="3:13" ht="19.5" customHeight="1">
      <c r="C9" s="104" t="s">
        <v>13</v>
      </c>
      <c r="D9" s="206">
        <v>39.2</v>
      </c>
      <c r="E9" s="205">
        <v>38.1</v>
      </c>
      <c r="F9" s="166">
        <f t="shared" si="0"/>
        <v>1.1000000000000014</v>
      </c>
      <c r="J9" s="105"/>
      <c r="K9" s="109"/>
      <c r="L9" s="107"/>
      <c r="M9" s="108"/>
    </row>
    <row r="10" spans="3:13" ht="19.5" customHeight="1">
      <c r="C10" s="104" t="s">
        <v>6</v>
      </c>
      <c r="D10" s="159">
        <v>38.7</v>
      </c>
      <c r="E10" s="159">
        <v>35.5</v>
      </c>
      <c r="F10" s="166">
        <f t="shared" si="0"/>
        <v>3.200000000000003</v>
      </c>
      <c r="J10" s="105"/>
      <c r="K10" s="136"/>
      <c r="L10" s="107"/>
      <c r="M10" s="108"/>
    </row>
    <row r="11" spans="3:13" ht="19.5" customHeight="1">
      <c r="C11" s="104" t="s">
        <v>7</v>
      </c>
      <c r="D11" s="159">
        <v>35.4</v>
      </c>
      <c r="E11" s="190">
        <v>33.5</v>
      </c>
      <c r="F11" s="166">
        <f t="shared" si="0"/>
        <v>1.8999999999999986</v>
      </c>
      <c r="J11" s="105"/>
      <c r="K11" s="137"/>
      <c r="L11" s="107"/>
      <c r="M11" s="108"/>
    </row>
    <row r="12" spans="3:13" ht="19.5" customHeight="1">
      <c r="C12" s="104" t="s">
        <v>2</v>
      </c>
      <c r="D12" s="206">
        <v>32</v>
      </c>
      <c r="E12" s="205">
        <v>33.6</v>
      </c>
      <c r="F12" s="166">
        <f t="shared" si="0"/>
        <v>-1.6000000000000014</v>
      </c>
      <c r="J12" s="119"/>
      <c r="K12" s="138"/>
      <c r="L12" s="121"/>
      <c r="M12" s="122"/>
    </row>
    <row r="13" spans="3:13" ht="19.5" customHeight="1">
      <c r="C13" s="104" t="s">
        <v>10</v>
      </c>
      <c r="D13" s="206">
        <v>38.9</v>
      </c>
      <c r="E13" s="205">
        <v>39.2</v>
      </c>
      <c r="F13" s="166">
        <f t="shared" si="0"/>
        <v>-0.30000000000000426</v>
      </c>
      <c r="J13" s="105"/>
      <c r="K13" s="116"/>
      <c r="L13" s="107"/>
      <c r="M13" s="108"/>
    </row>
    <row r="14" spans="3:13" ht="19.5" customHeight="1">
      <c r="C14" s="104" t="s">
        <v>4</v>
      </c>
      <c r="D14" s="159">
        <v>32.5</v>
      </c>
      <c r="E14" s="159">
        <v>36</v>
      </c>
      <c r="F14" s="166">
        <f t="shared" si="0"/>
        <v>-3.5</v>
      </c>
      <c r="J14" s="105"/>
      <c r="K14" s="106"/>
      <c r="L14" s="107"/>
      <c r="M14" s="108"/>
    </row>
    <row r="15" spans="3:13" ht="19.5" customHeight="1">
      <c r="C15" s="104" t="s">
        <v>8</v>
      </c>
      <c r="D15" s="158">
        <v>37</v>
      </c>
      <c r="E15" s="158">
        <v>39.3</v>
      </c>
      <c r="F15" s="166">
        <f t="shared" si="0"/>
        <v>-2.299999999999997</v>
      </c>
      <c r="J15" s="105"/>
      <c r="K15" s="111"/>
      <c r="L15" s="107"/>
      <c r="M15" s="108"/>
    </row>
    <row r="16" spans="3:13" ht="19.5" customHeight="1">
      <c r="C16" s="104" t="s">
        <v>9</v>
      </c>
      <c r="D16" s="206">
        <v>32</v>
      </c>
      <c r="E16" s="206">
        <v>35.6</v>
      </c>
      <c r="F16" s="166">
        <f t="shared" si="0"/>
        <v>-3.6000000000000014</v>
      </c>
      <c r="J16" s="105"/>
      <c r="K16" s="111"/>
      <c r="L16" s="107"/>
      <c r="M16" s="10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92"/>
    </row>
    <row r="25" ht="19.5" customHeight="1">
      <c r="K25" s="92"/>
    </row>
    <row r="26" ht="19.5" customHeight="1">
      <c r="K26" s="92"/>
    </row>
    <row r="27" ht="19.5" customHeight="1">
      <c r="K27" s="93"/>
    </row>
    <row r="28" ht="19.5" customHeight="1">
      <c r="K28" s="92"/>
    </row>
    <row r="29" ht="19.5" customHeight="1">
      <c r="K29" s="92"/>
    </row>
    <row r="30" ht="19.5" customHeight="1">
      <c r="K30" s="92"/>
    </row>
    <row r="31" ht="19.5" customHeight="1">
      <c r="K31" s="92"/>
    </row>
    <row r="32" ht="19.5" customHeight="1">
      <c r="K32" s="92"/>
    </row>
    <row r="33" ht="19.5" customHeight="1">
      <c r="K33" s="92"/>
    </row>
    <row r="34" ht="19.5" customHeight="1">
      <c r="K34" s="92"/>
    </row>
    <row r="35" ht="19.5" customHeight="1">
      <c r="K35" s="92"/>
    </row>
    <row r="36" ht="19.5" customHeight="1">
      <c r="K36" s="92"/>
    </row>
    <row r="37" ht="19.5" customHeight="1">
      <c r="K37" s="92"/>
    </row>
    <row r="38" ht="19.5" customHeight="1"/>
    <row r="39" spans="4:10" ht="19.5" customHeight="1">
      <c r="D39" s="66">
        <v>2011</v>
      </c>
      <c r="G39" s="66">
        <v>2011</v>
      </c>
      <c r="J39" s="66">
        <v>2010</v>
      </c>
    </row>
    <row r="40" spans="3:11" ht="12.75">
      <c r="C40" s="66" t="s">
        <v>14</v>
      </c>
      <c r="D40" s="141" t="s">
        <v>86</v>
      </c>
      <c r="E40" s="66" t="s">
        <v>15</v>
      </c>
      <c r="G40" s="141" t="s">
        <v>86</v>
      </c>
      <c r="H40" s="66" t="s">
        <v>12</v>
      </c>
      <c r="I40" s="66" t="s">
        <v>14</v>
      </c>
      <c r="J40" s="141" t="s">
        <v>86</v>
      </c>
      <c r="K40" s="66" t="s">
        <v>15</v>
      </c>
    </row>
    <row r="41" spans="3:11" ht="12.75">
      <c r="C41" s="82" t="s">
        <v>1</v>
      </c>
      <c r="D41" s="126">
        <v>21</v>
      </c>
      <c r="E41" s="66">
        <v>1</v>
      </c>
      <c r="F41" s="82" t="s">
        <v>1</v>
      </c>
      <c r="G41" s="126">
        <v>21</v>
      </c>
      <c r="I41" s="82" t="s">
        <v>1</v>
      </c>
      <c r="J41" s="125">
        <v>20.7</v>
      </c>
      <c r="K41" s="66">
        <v>1</v>
      </c>
    </row>
    <row r="42" spans="3:11" ht="12.75">
      <c r="C42" s="82" t="s">
        <v>5</v>
      </c>
      <c r="D42" s="131">
        <v>28.7</v>
      </c>
      <c r="E42" s="66">
        <v>2</v>
      </c>
      <c r="F42" s="82" t="s">
        <v>5</v>
      </c>
      <c r="G42" s="131">
        <v>28.7</v>
      </c>
      <c r="I42" s="82" t="s">
        <v>5</v>
      </c>
      <c r="J42" s="131">
        <v>29.3</v>
      </c>
      <c r="K42" s="66">
        <v>2</v>
      </c>
    </row>
    <row r="43" spans="3:11" ht="12.75">
      <c r="C43" s="82" t="s">
        <v>2</v>
      </c>
      <c r="D43" s="131">
        <v>32</v>
      </c>
      <c r="E43" s="176" t="s">
        <v>116</v>
      </c>
      <c r="F43" s="82" t="s">
        <v>2</v>
      </c>
      <c r="G43" s="131">
        <v>32</v>
      </c>
      <c r="I43" s="82" t="s">
        <v>16</v>
      </c>
      <c r="J43" s="126">
        <v>32</v>
      </c>
      <c r="K43" s="66">
        <v>3</v>
      </c>
    </row>
    <row r="44" spans="3:11" ht="12.75">
      <c r="C44" s="82" t="s">
        <v>9</v>
      </c>
      <c r="D44" s="126">
        <v>32</v>
      </c>
      <c r="E44" s="176" t="s">
        <v>116</v>
      </c>
      <c r="F44" s="82" t="s">
        <v>9</v>
      </c>
      <c r="G44" s="126">
        <v>32</v>
      </c>
      <c r="I44" s="82" t="s">
        <v>7</v>
      </c>
      <c r="J44" s="127">
        <v>33.5</v>
      </c>
      <c r="K44" s="66">
        <v>4</v>
      </c>
    </row>
    <row r="45" spans="3:11" ht="12.75">
      <c r="C45" s="82" t="s">
        <v>4</v>
      </c>
      <c r="D45" s="135">
        <v>32.5</v>
      </c>
      <c r="E45" s="66">
        <v>5</v>
      </c>
      <c r="F45" s="82" t="s">
        <v>4</v>
      </c>
      <c r="G45" s="135">
        <v>32.5</v>
      </c>
      <c r="I45" s="82" t="s">
        <v>3</v>
      </c>
      <c r="J45" s="134">
        <v>33.6</v>
      </c>
      <c r="K45" s="176" t="s">
        <v>104</v>
      </c>
    </row>
    <row r="46" spans="3:11" ht="12.75">
      <c r="C46" s="82" t="s">
        <v>11</v>
      </c>
      <c r="D46" s="126">
        <v>34</v>
      </c>
      <c r="E46" s="66">
        <v>6</v>
      </c>
      <c r="F46" s="82" t="s">
        <v>11</v>
      </c>
      <c r="G46" s="126">
        <v>34</v>
      </c>
      <c r="I46" s="82" t="s">
        <v>2</v>
      </c>
      <c r="J46" s="124">
        <v>33.6</v>
      </c>
      <c r="K46" s="176" t="s">
        <v>104</v>
      </c>
    </row>
    <row r="47" spans="3:11" ht="12.75">
      <c r="C47" s="82" t="s">
        <v>3</v>
      </c>
      <c r="D47" s="134">
        <v>34.7</v>
      </c>
      <c r="E47" s="66">
        <v>7</v>
      </c>
      <c r="F47" s="82" t="s">
        <v>3</v>
      </c>
      <c r="G47" s="134">
        <v>34.7</v>
      </c>
      <c r="I47" s="82" t="s">
        <v>11</v>
      </c>
      <c r="J47" s="125">
        <v>34.2</v>
      </c>
      <c r="K47" s="66">
        <v>7</v>
      </c>
    </row>
    <row r="48" spans="3:11" ht="12.75">
      <c r="C48" s="82" t="s">
        <v>7</v>
      </c>
      <c r="D48" s="139">
        <v>35.4</v>
      </c>
      <c r="E48" s="66">
        <v>8</v>
      </c>
      <c r="F48" s="82" t="s">
        <v>7</v>
      </c>
      <c r="G48" s="139">
        <v>35.4</v>
      </c>
      <c r="I48" s="82" t="s">
        <v>6</v>
      </c>
      <c r="J48" s="135">
        <v>35.5</v>
      </c>
      <c r="K48" s="66">
        <v>8</v>
      </c>
    </row>
    <row r="49" spans="3:11" ht="12.75">
      <c r="C49" s="82" t="s">
        <v>16</v>
      </c>
      <c r="D49" s="126">
        <v>35.5</v>
      </c>
      <c r="E49" s="66">
        <v>9</v>
      </c>
      <c r="F49" s="82" t="s">
        <v>16</v>
      </c>
      <c r="G49" s="126">
        <v>35.5</v>
      </c>
      <c r="I49" s="82" t="s">
        <v>9</v>
      </c>
      <c r="J49" s="126">
        <v>35.6</v>
      </c>
      <c r="K49" s="66">
        <v>9</v>
      </c>
    </row>
    <row r="50" spans="3:11" ht="12.75">
      <c r="C50" s="82" t="s">
        <v>8</v>
      </c>
      <c r="D50" s="140">
        <v>37</v>
      </c>
      <c r="E50" s="66">
        <v>10</v>
      </c>
      <c r="F50" s="82" t="s">
        <v>8</v>
      </c>
      <c r="G50" s="140">
        <v>37</v>
      </c>
      <c r="I50" s="82" t="s">
        <v>4</v>
      </c>
      <c r="J50" s="135">
        <v>36</v>
      </c>
      <c r="K50" s="66">
        <v>10</v>
      </c>
    </row>
    <row r="51" spans="3:11" ht="12.75">
      <c r="C51" s="129" t="s">
        <v>0</v>
      </c>
      <c r="D51" s="130">
        <v>38.1</v>
      </c>
      <c r="E51" s="66">
        <v>11</v>
      </c>
      <c r="F51" s="129" t="s">
        <v>0</v>
      </c>
      <c r="G51" s="130">
        <v>38.1</v>
      </c>
      <c r="I51" s="129" t="s">
        <v>0</v>
      </c>
      <c r="J51" s="130">
        <v>37.7</v>
      </c>
      <c r="K51" s="66">
        <v>11</v>
      </c>
    </row>
    <row r="52" spans="3:11" ht="12.75">
      <c r="C52" s="82" t="s">
        <v>6</v>
      </c>
      <c r="D52" s="135">
        <v>38.7</v>
      </c>
      <c r="E52" s="66">
        <v>12</v>
      </c>
      <c r="F52" s="82" t="s">
        <v>6</v>
      </c>
      <c r="G52" s="135">
        <v>38.7</v>
      </c>
      <c r="I52" s="82" t="s">
        <v>13</v>
      </c>
      <c r="J52" s="124">
        <v>38.1</v>
      </c>
      <c r="K52" s="66">
        <v>12</v>
      </c>
    </row>
    <row r="53" spans="3:11" ht="12.75">
      <c r="C53" s="82" t="s">
        <v>10</v>
      </c>
      <c r="D53" s="131">
        <v>38.9</v>
      </c>
      <c r="E53" s="66">
        <v>13</v>
      </c>
      <c r="F53" s="82" t="s">
        <v>10</v>
      </c>
      <c r="G53" s="131">
        <v>38.9</v>
      </c>
      <c r="I53" s="82" t="s">
        <v>10</v>
      </c>
      <c r="J53" s="124">
        <v>39.2</v>
      </c>
      <c r="K53" s="66">
        <v>13</v>
      </c>
    </row>
    <row r="54" spans="3:11" ht="12.75">
      <c r="C54" s="82" t="s">
        <v>13</v>
      </c>
      <c r="D54" s="131">
        <v>39.2</v>
      </c>
      <c r="E54" s="66">
        <v>14</v>
      </c>
      <c r="F54" s="82" t="s">
        <v>13</v>
      </c>
      <c r="G54" s="131">
        <v>39.2</v>
      </c>
      <c r="I54" s="82" t="s">
        <v>8</v>
      </c>
      <c r="J54" s="140">
        <v>39.3</v>
      </c>
      <c r="K54" s="66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21</oddHeader>
  </headerFooter>
  <colBreaks count="1" manualBreakCount="1">
    <brk id="1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F2" sqref="F2"/>
    </sheetView>
  </sheetViews>
  <sheetFormatPr defaultColWidth="9.33203125" defaultRowHeight="12.75"/>
  <cols>
    <col min="1" max="1" width="22.66015625" style="0" customWidth="1"/>
    <col min="2" max="2" width="11.16015625" style="0" customWidth="1"/>
    <col min="3" max="3" width="14" style="0" customWidth="1"/>
    <col min="4" max="4" width="13" style="0" customWidth="1"/>
    <col min="5" max="5" width="14" style="0" customWidth="1"/>
    <col min="6" max="6" width="16.5" style="0" customWidth="1"/>
    <col min="13" max="13" width="20.16015625" style="0" customWidth="1"/>
    <col min="14" max="14" width="18" style="0" customWidth="1"/>
  </cols>
  <sheetData>
    <row r="1" spans="1:6" ht="39.75" customHeight="1">
      <c r="A1" s="230" t="s">
        <v>25</v>
      </c>
      <c r="B1" s="230"/>
      <c r="C1" s="230"/>
      <c r="D1" s="230"/>
      <c r="E1" s="217"/>
      <c r="F1" s="217"/>
    </row>
    <row r="2" spans="1:6" ht="163.5" customHeight="1">
      <c r="A2" s="18" t="s">
        <v>14</v>
      </c>
      <c r="B2" s="7"/>
      <c r="C2" s="19" t="s">
        <v>21</v>
      </c>
      <c r="D2" s="19" t="s">
        <v>22</v>
      </c>
      <c r="E2" s="19" t="s">
        <v>43</v>
      </c>
      <c r="F2" s="19" t="s">
        <v>24</v>
      </c>
    </row>
    <row r="3" spans="1:6" ht="18.75">
      <c r="A3" s="218" t="s">
        <v>1</v>
      </c>
      <c r="B3" s="16">
        <v>2011</v>
      </c>
      <c r="C3" s="8">
        <f>DGET(безработица!$C$40:$E$54,безработица!$E$40,Лист3!$B$1:$B$2)</f>
        <v>10</v>
      </c>
      <c r="D3" s="8">
        <f>DGET(инфляция!$C$40:$E$54,инфляция!$E$40,Лист3!$B$1:$B$2)</f>
        <v>5</v>
      </c>
      <c r="E3" s="8">
        <f>DGET(доходы!$C$40:$E$54,доходы!$E$40,Лист3!$B$1:$B$2)</f>
        <v>5</v>
      </c>
      <c r="F3" s="8">
        <f>DGET(зарплата!$C$40:$E$54,зарплата!$E$40,Лист3!$B$1:$B$2)</f>
        <v>4</v>
      </c>
    </row>
    <row r="4" spans="1:6" ht="18.75">
      <c r="A4" s="219"/>
      <c r="B4" s="20">
        <v>2010</v>
      </c>
      <c r="C4" s="21">
        <f>DGET(безработица!$I$40:$K$54,безработица!$K$40,Лист3!$B$1:$B$2)</f>
        <v>6</v>
      </c>
      <c r="D4" s="21">
        <f>DGET(инфляция!$I$40:$K$54,инфляция!$K$40,Лист3!$B$1:$B$2)</f>
        <v>7</v>
      </c>
      <c r="E4" s="21">
        <f>DGET(доходы!$I$40:$K$54,доходы!$K$40,Лист3!$B$1:$B$2)</f>
        <v>4</v>
      </c>
      <c r="F4" s="21">
        <f>DGET(зарплата!$I$40:$K$54,зарплата!$K$40,Лист3!$B$1:$B$2)</f>
        <v>5</v>
      </c>
    </row>
    <row r="5" spans="1:6" ht="18.75">
      <c r="A5" s="218" t="s">
        <v>16</v>
      </c>
      <c r="B5" s="16">
        <v>2011</v>
      </c>
      <c r="C5" s="8">
        <f>DGET(безработица!$C$40:$E$54,безработица!$E$40,Лист3!$C$1:$C$2)</f>
        <v>6</v>
      </c>
      <c r="D5" s="148">
        <f>DGET(инфляция!$C$40:$E$54,инфляция!$E$40,Лист3!$C$1:$C$2)</f>
        <v>4</v>
      </c>
      <c r="E5" s="8">
        <f>DGET(доходы!$C$40:$E$54,доходы!$E$40,Лист3!$C$1:$C$2)</f>
        <v>14</v>
      </c>
      <c r="F5" s="8">
        <f>DGET(зарплата!$C$40:$E$54,зарплата!$E$40,Лист3!$C$1:$C$2)</f>
        <v>13</v>
      </c>
    </row>
    <row r="6" spans="1:6" ht="18.75">
      <c r="A6" s="219"/>
      <c r="B6" s="20">
        <v>2010</v>
      </c>
      <c r="C6" s="21">
        <f>DGET(безработица!$I$40:$K$54,безработица!$K$40,Лист3!$C$1:$C$2)</f>
        <v>8</v>
      </c>
      <c r="D6" s="21">
        <f>DGET(инфляция!$I$40:$K$54,инфляция!$K$40,Лист3!$C$1:$C$2)</f>
        <v>12</v>
      </c>
      <c r="E6" s="21">
        <f>DGET(доходы!$I$40:$K$54,доходы!$K$40,Лист3!$C$1:$C$2)</f>
        <v>14</v>
      </c>
      <c r="F6" s="21">
        <f>DGET(зарплата!$I$40:$K$54,зарплата!$K$40,Лист3!$C$1:$C$2)</f>
        <v>13</v>
      </c>
    </row>
    <row r="7" spans="1:6" ht="18.75">
      <c r="A7" s="218" t="s">
        <v>11</v>
      </c>
      <c r="B7" s="16">
        <v>2011</v>
      </c>
      <c r="C7" s="8">
        <f>DGET(безработица!$C$40:$E$54,безработица!$E$40,Лист3!$D$1:$D$2)</f>
        <v>7</v>
      </c>
      <c r="D7" s="8">
        <f>DGET(инфляция!$C$40:$E$54,инфляция!$E$40,Лист3!$D$1:$D$2)</f>
        <v>1</v>
      </c>
      <c r="E7" s="8">
        <f>DGET(доходы!$C$40:$E$54,доходы!$E$40,Лист3!$D$1:$D$2)</f>
        <v>13</v>
      </c>
      <c r="F7" s="8">
        <f>DGET(зарплата!$C$40:$E$54,зарплата!$E$40,Лист3!$D$1:$D$2)</f>
        <v>14</v>
      </c>
    </row>
    <row r="8" spans="1:6" ht="18.75">
      <c r="A8" s="219"/>
      <c r="B8" s="20">
        <v>2010</v>
      </c>
      <c r="C8" s="21">
        <f>DGET(безработица!$I$40:$K$54,безработица!$K$40,Лист3!$D$1:$D$2)</f>
        <v>5</v>
      </c>
      <c r="D8" s="154" t="str">
        <f>DGET(инфляция!$I$40:$K$54,инфляция!$K$40,Лист3!$D$1:$D$2)</f>
        <v>4-6</v>
      </c>
      <c r="E8" s="21">
        <f>DGET(доходы!$I$40:$K$54,доходы!$K$40,Лист3!$D$1:$D$2)</f>
        <v>12</v>
      </c>
      <c r="F8" s="21">
        <f>DGET(зарплата!$I$40:$K$54,зарплата!$K$40,Лист3!$D$1:$D$2)</f>
        <v>14</v>
      </c>
    </row>
    <row r="9" spans="1:6" ht="18.75">
      <c r="A9" s="218" t="s">
        <v>5</v>
      </c>
      <c r="B9" s="16">
        <v>2011</v>
      </c>
      <c r="C9" s="8">
        <f>DGET(безработица!$C$40:$E$54,безработица!$E$40,Лист3!$E$1:$E$2)</f>
        <v>8</v>
      </c>
      <c r="D9" s="148">
        <f>DGET(инфляция!$C$40:$E$54,инфляция!$E$40,Лист3!$E$1:$E$2)</f>
        <v>7</v>
      </c>
      <c r="E9" s="8">
        <f>DGET(доходы!$C$40:$E$54,доходы!$E$40,Лист3!$E$1:$E$2)</f>
        <v>3</v>
      </c>
      <c r="F9" s="8">
        <f>DGET(зарплата!$C$40:$E$54,зарплата!$E$40,Лист3!$E$1:$E$2)</f>
        <v>2</v>
      </c>
    </row>
    <row r="10" spans="1:6" ht="18.75">
      <c r="A10" s="219"/>
      <c r="B10" s="20">
        <v>2010</v>
      </c>
      <c r="C10" s="21">
        <f>DGET(безработица!$I$40:$K$54,безработица!$K$40,Лист3!$E$1:$E$2)</f>
        <v>10</v>
      </c>
      <c r="D10" s="154" t="str">
        <f>DGET(инфляция!$I$40:$K$54,инфляция!$K$40,Лист3!$E$1:$E$2)</f>
        <v>4-6</v>
      </c>
      <c r="E10" s="21">
        <f>DGET(доходы!$I$40:$K$54,доходы!$K$40,Лист3!$E$1:$E$2)</f>
        <v>3</v>
      </c>
      <c r="F10" s="21">
        <f>DGET(зарплата!$I$40:$K$54,зарплата!$K$40,Лист3!$E$1:$E$2)</f>
        <v>1</v>
      </c>
    </row>
    <row r="11" spans="1:18" s="6" customFormat="1" ht="18.75">
      <c r="A11" s="220" t="s">
        <v>0</v>
      </c>
      <c r="B11" s="16">
        <v>2011</v>
      </c>
      <c r="C11" s="9">
        <f>DGET(безработица!$C$40:$E$54,безработица!$E$40,Лист3!$F$1:$F$2)</f>
        <v>11</v>
      </c>
      <c r="D11" s="151">
        <f>DGET(инфляция!$C$40:$E$54,инфляция!$E$40,Лист3!$F$1:$F$2)</f>
        <v>10</v>
      </c>
      <c r="E11" s="9">
        <f>DGET(доходы!$C$40:$E$54,доходы!$E$40,Лист3!$F$1:$F$2)</f>
        <v>10</v>
      </c>
      <c r="F11" s="9">
        <f>DGET(зарплата!$C$40:$E$54,зарплата!$E$40,Лист3!$F$1:$F$2)</f>
        <v>9</v>
      </c>
      <c r="M11" s="4"/>
      <c r="N11" s="4"/>
      <c r="O11" s="4"/>
      <c r="P11" s="4"/>
      <c r="Q11" s="4"/>
      <c r="R11" s="4"/>
    </row>
    <row r="12" spans="1:18" s="6" customFormat="1" ht="18.75">
      <c r="A12" s="221"/>
      <c r="B12" s="20">
        <v>2010</v>
      </c>
      <c r="C12" s="21">
        <f>DGET(безработица!$I$40:$K$54,безработица!$K$40,Лист3!$F$1:$F$2)</f>
        <v>9</v>
      </c>
      <c r="D12" s="21">
        <f>DGET(инфляция!$I$40:$K$54,инфляция!$K$40,Лист3!$F$1:$F$2)</f>
        <v>13</v>
      </c>
      <c r="E12" s="21">
        <f>DGET(доходы!$I$40:$K$54,доходы!$K$40,Лист3!$F$1:$F$2)</f>
        <v>7</v>
      </c>
      <c r="F12" s="21">
        <f>DGET(зарплата!$I$40:$K$54,зарплата!$K$40,Лист3!$F$1:$F$2)</f>
        <v>9</v>
      </c>
      <c r="M12" s="4"/>
      <c r="N12" s="4"/>
      <c r="O12" s="4"/>
      <c r="P12" s="4"/>
      <c r="Q12" s="4"/>
      <c r="R12" s="4"/>
    </row>
    <row r="13" spans="1:18" ht="18.75">
      <c r="A13" s="218" t="s">
        <v>3</v>
      </c>
      <c r="B13" s="16">
        <v>2011</v>
      </c>
      <c r="C13" s="8">
        <f>DGET(безработица!$C$40:$E$54,безработица!$E$40,Лист3!$G$1:$G$2)</f>
        <v>9</v>
      </c>
      <c r="D13" s="8">
        <f>DGET(инфляция!$C$40:$E$54,инфляция!$E$40,Лист3!$G$1:$G$2)</f>
        <v>12</v>
      </c>
      <c r="E13" s="8">
        <f>DGET(доходы!$C$40:$E$54,доходы!$E$40,Лист3!$G$1:$G$2)</f>
        <v>12</v>
      </c>
      <c r="F13" s="8">
        <f>DGET(зарплата!$C$40:$E$54,зарплата!$E$40,Лист3!$G$1:$G$2)</f>
        <v>12</v>
      </c>
      <c r="M13" s="5"/>
      <c r="N13" s="5"/>
      <c r="O13" s="5"/>
      <c r="P13" s="5"/>
      <c r="Q13" s="5"/>
      <c r="R13" s="5"/>
    </row>
    <row r="14" spans="1:18" ht="18.75">
      <c r="A14" s="219"/>
      <c r="B14" s="20">
        <v>2010</v>
      </c>
      <c r="C14" s="21">
        <f>DGET(безработица!$I$40:$K$54,безработица!$K$40,Лист3!$G$1:$G$2)</f>
        <v>14</v>
      </c>
      <c r="D14" s="21">
        <f>DGET(инфляция!$I$40:$K$54,инфляция!$K$40,Лист3!$G$1:$G$2)</f>
        <v>14</v>
      </c>
      <c r="E14" s="21">
        <f>DGET(доходы!$I$40:$K$54,доходы!$K$40,Лист3!$G$1:$G$2)</f>
        <v>13</v>
      </c>
      <c r="F14" s="21">
        <f>DGET(зарплата!$I$40:$K$54,зарплата!$K$40,Лист3!$G$1:$G$2)</f>
        <v>12</v>
      </c>
      <c r="M14" s="5"/>
      <c r="N14" s="5"/>
      <c r="O14" s="5"/>
      <c r="P14" s="5"/>
      <c r="Q14" s="5"/>
      <c r="R14" s="5"/>
    </row>
    <row r="15" spans="1:18" ht="18.75">
      <c r="A15" s="218" t="s">
        <v>13</v>
      </c>
      <c r="B15" s="16">
        <v>2011</v>
      </c>
      <c r="C15" s="8">
        <f>DGET(безработица!$C$40:$E$54,безработица!$E$40,Лист3!$H$1:$H$2)</f>
        <v>14</v>
      </c>
      <c r="D15" s="8">
        <f>DGET(инфляция!$C$40:$E$54,инфляция!$E$40,Лист3!$H$1:$H$2)</f>
        <v>2</v>
      </c>
      <c r="E15" s="8">
        <f>DGET(доходы!$C$40:$E$54,доходы!$E$40,Лист3!$H$1:$H$2)</f>
        <v>1</v>
      </c>
      <c r="F15" s="8">
        <f>DGET(зарплата!$C$40:$E$54,зарплата!$E$40,Лист3!$H$1:$H$2)</f>
        <v>1</v>
      </c>
      <c r="M15" s="5"/>
      <c r="N15" s="5"/>
      <c r="O15" s="5"/>
      <c r="P15" s="5"/>
      <c r="Q15" s="5"/>
      <c r="R15" s="5"/>
    </row>
    <row r="16" spans="1:18" ht="18.75">
      <c r="A16" s="219"/>
      <c r="B16" s="20">
        <v>2010</v>
      </c>
      <c r="C16" s="21">
        <f>DGET(безработица!$I$40:$K$54,безработица!$K$40,Лист3!$H$1:$H$2)</f>
        <v>13</v>
      </c>
      <c r="D16" s="21">
        <f>DGET(инфляция!$I$40:$K$54,инфляция!$K$40,Лист3!$H$1:$H$2)</f>
        <v>10</v>
      </c>
      <c r="E16" s="21">
        <f>DGET(доходы!$I$40:$K$54,доходы!$K$40,Лист3!$H$1:$H$2)</f>
        <v>2</v>
      </c>
      <c r="F16" s="21">
        <f>DGET(зарплата!$I$40:$K$54,зарплата!$K$40,Лист3!$H$1:$H$2)</f>
        <v>2</v>
      </c>
      <c r="M16" s="5"/>
      <c r="N16" s="5"/>
      <c r="O16" s="5"/>
      <c r="P16" s="5"/>
      <c r="Q16" s="5"/>
      <c r="R16" s="5"/>
    </row>
    <row r="17" spans="1:17" ht="18.75">
      <c r="A17" s="218" t="s">
        <v>6</v>
      </c>
      <c r="B17" s="16">
        <v>2011</v>
      </c>
      <c r="C17" s="8">
        <f>DGET(безработица!$C$40:$E$54,безработица!$E$40,Лист3!$I$1:$I$2)</f>
        <v>13</v>
      </c>
      <c r="D17" s="148">
        <f>DGET(инфляция!$C$40:$E$54,инфляция!$E$40,Лист3!$I$1:$I$2)</f>
        <v>11</v>
      </c>
      <c r="E17" s="8">
        <f>DGET(доходы!$C$40:$E$54,доходы!$E$40,Лист3!$I$1:$I$2)</f>
        <v>7</v>
      </c>
      <c r="F17" s="8">
        <f>DGET(зарплата!$C$40:$E$54,зарплата!$E$40,Лист3!$I$1:$I$2)</f>
        <v>11</v>
      </c>
      <c r="M17" s="4"/>
      <c r="N17" s="4"/>
      <c r="O17" s="4"/>
      <c r="P17" s="4"/>
      <c r="Q17" s="4"/>
    </row>
    <row r="18" spans="1:17" ht="18.75">
      <c r="A18" s="219"/>
      <c r="B18" s="20">
        <v>2010</v>
      </c>
      <c r="C18" s="154" t="str">
        <f>DGET(безработица!$I$40:$K$54,безработица!$K$40,Лист3!$I$1:$I$2)</f>
        <v>11-12</v>
      </c>
      <c r="D18" s="21">
        <f>DGET(инфляция!$I$40:$K$54,инфляция!$K$40,Лист3!$I$1:$I$2)</f>
        <v>9</v>
      </c>
      <c r="E18" s="21">
        <f>DGET(доходы!$I$40:$K$54,доходы!$K$40,Лист3!$I$1:$I$2)</f>
        <v>9</v>
      </c>
      <c r="F18" s="21">
        <f>DGET(зарплата!$I$40:$K$54,зарплата!$K$40,Лист3!$I$1:$I$2)</f>
        <v>10</v>
      </c>
      <c r="M18" s="4"/>
      <c r="N18" s="4"/>
      <c r="O18" s="4"/>
      <c r="P18" s="4"/>
      <c r="Q18" s="4"/>
    </row>
    <row r="19" spans="1:17" ht="18.75">
      <c r="A19" s="218" t="s">
        <v>7</v>
      </c>
      <c r="B19" s="16">
        <v>2011</v>
      </c>
      <c r="C19" s="8">
        <f>DGET(безработица!$C$40:$E$54,безработица!$E$40,Лист3!$J$1:$J$2)</f>
        <v>1</v>
      </c>
      <c r="D19" s="148">
        <f>DGET(инфляция!$C$40:$E$54,инфляция!$E$40,Лист3!$J$1:$J$2)</f>
        <v>13</v>
      </c>
      <c r="E19" s="8">
        <f>DGET(доходы!$C$40:$E$54,доходы!$E$40,Лист3!$J$1:$J$2)</f>
        <v>4</v>
      </c>
      <c r="F19" s="8">
        <f>DGET(зарплата!$C$40:$E$54,зарплата!$E$40,Лист3!$J$1:$J$2)</f>
        <v>5</v>
      </c>
      <c r="M19" s="5"/>
      <c r="N19" s="5"/>
      <c r="O19" s="5"/>
      <c r="P19" s="5"/>
      <c r="Q19" s="5"/>
    </row>
    <row r="20" spans="1:17" ht="18.75">
      <c r="A20" s="219"/>
      <c r="B20" s="20">
        <v>2010</v>
      </c>
      <c r="C20" s="21">
        <f>DGET(безработица!$I$40:$K$54,безработица!$K$40,Лист3!$J$1:$J$2)</f>
        <v>2</v>
      </c>
      <c r="D20" s="21">
        <f>DGET(инфляция!$I$40:$K$54,инфляция!$K$40,Лист3!$J$1:$J$2)</f>
        <v>8</v>
      </c>
      <c r="E20" s="21">
        <f>DGET(доходы!$I$40:$K$54,доходы!$K$40,Лист3!$J$1:$J$2)</f>
        <v>5</v>
      </c>
      <c r="F20" s="21">
        <f>DGET(зарплата!$I$40:$K$54,зарплата!$K$40,Лист3!$J$1:$J$2)</f>
        <v>3</v>
      </c>
      <c r="M20" s="5"/>
      <c r="N20" s="5"/>
      <c r="O20" s="5"/>
      <c r="P20" s="5"/>
      <c r="Q20" s="5"/>
    </row>
    <row r="21" spans="1:17" ht="18.75">
      <c r="A21" s="218" t="s">
        <v>2</v>
      </c>
      <c r="B21" s="16">
        <v>2011</v>
      </c>
      <c r="C21" s="8">
        <f>DGET(безработица!$C$40:$E$54,безработица!$E$40,Лист3!$K$1:$K$2)</f>
        <v>5</v>
      </c>
      <c r="D21" s="148">
        <f>DGET(инфляция!$C$40:$E$54,инфляция!$E$40,Лист3!$K$1:$K$2)</f>
        <v>6</v>
      </c>
      <c r="E21" s="8">
        <f>DGET(доходы!$C$40:$E$54,доходы!$E$40,Лист3!$K$1:$K$2)</f>
        <v>6</v>
      </c>
      <c r="F21" s="8">
        <f>DGET(зарплата!$C$40:$E$54,зарплата!$E$40,Лист3!$K$1:$K$2)</f>
        <v>6</v>
      </c>
      <c r="M21" s="5"/>
      <c r="N21" s="5"/>
      <c r="O21" s="5"/>
      <c r="P21" s="5"/>
      <c r="Q21" s="5"/>
    </row>
    <row r="22" spans="1:17" ht="18.75">
      <c r="A22" s="219"/>
      <c r="B22" s="20">
        <v>2010</v>
      </c>
      <c r="C22" s="21">
        <f>DGET(безработица!$I$40:$K$54,безработица!$K$40,Лист3!$K$1:$K$2)</f>
        <v>4</v>
      </c>
      <c r="D22" s="154" t="str">
        <f>DGET(инфляция!$I$40:$K$54,инфляция!$K$40,Лист3!$K$1:$K$2)</f>
        <v>4-6</v>
      </c>
      <c r="E22" s="21">
        <f>DGET(доходы!$I$40:$K$54,доходы!$K$40,Лист3!$K$1:$K$2)</f>
        <v>8</v>
      </c>
      <c r="F22" s="21">
        <f>DGET(зарплата!$I$40:$K$54,зарплата!$K$40,Лист3!$K$1:$K$2)</f>
        <v>6</v>
      </c>
      <c r="M22" s="5"/>
      <c r="N22" s="5"/>
      <c r="O22" s="5"/>
      <c r="P22" s="5"/>
      <c r="Q22" s="5"/>
    </row>
    <row r="23" spans="1:17" ht="18.75">
      <c r="A23" s="218" t="s">
        <v>10</v>
      </c>
      <c r="B23" s="16">
        <v>2011</v>
      </c>
      <c r="C23" s="8">
        <f>DGET(безработица!$C$40:$E$54,безработица!$E$40,Лист3!$L$1:$L$2)</f>
        <v>3</v>
      </c>
      <c r="D23" s="8">
        <f>DGET(инфляция!$C$40:$E$54,инфляция!$E$40,Лист3!$L$1:$L$2)</f>
        <v>3</v>
      </c>
      <c r="E23" s="8">
        <f>DGET(доходы!$C$40:$E$54,доходы!$E$40,Лист3!$L$1:$L$2)</f>
        <v>9</v>
      </c>
      <c r="F23" s="8">
        <f>DGET(зарплата!$C$40:$E$54,зарплата!$E$40,Лист3!$L$1:$L$2)</f>
        <v>7</v>
      </c>
      <c r="M23" s="5"/>
      <c r="N23" s="5"/>
      <c r="O23" s="5"/>
      <c r="P23" s="5"/>
      <c r="Q23" s="5"/>
    </row>
    <row r="24" spans="1:17" ht="18.75">
      <c r="A24" s="219"/>
      <c r="B24" s="20">
        <v>2010</v>
      </c>
      <c r="C24" s="21">
        <f>DGET(безработица!$I$40:$K$54,безработица!$K$40,Лист3!$L$1:$L$2)</f>
        <v>1</v>
      </c>
      <c r="D24" s="21">
        <f>DGET(инфляция!$I$40:$K$54,инфляция!$K$40,Лист3!$L$1:$L$2)</f>
        <v>3</v>
      </c>
      <c r="E24" s="21">
        <f>DGET(доходы!$I$40:$K$54,доходы!$K$40,Лист3!$L$1:$L$2)</f>
        <v>6</v>
      </c>
      <c r="F24" s="21">
        <f>DGET(зарплата!$I$40:$K$54,зарплата!$K$40,Лист3!$L$1:$L$2)</f>
        <v>8</v>
      </c>
      <c r="M24" s="5"/>
      <c r="N24" s="5"/>
      <c r="O24" s="5"/>
      <c r="P24" s="5"/>
      <c r="Q24" s="5"/>
    </row>
    <row r="25" spans="1:17" ht="18.75">
      <c r="A25" s="218" t="s">
        <v>4</v>
      </c>
      <c r="B25" s="16">
        <v>2011</v>
      </c>
      <c r="C25" s="8">
        <f>DGET(безработица!$C$40:$E$54,безработица!$E$40,Лист3!$M$1:$M$2)</f>
        <v>12</v>
      </c>
      <c r="D25" s="8">
        <f>DGET(инфляция!$C$40:$E$54,инфляция!$E$40,Лист3!$M$1:$M$2)</f>
        <v>9</v>
      </c>
      <c r="E25" s="8">
        <f>DGET(доходы!$C$40:$E$54,доходы!$E$40,Лист3!$M$1:$M$2)</f>
        <v>2</v>
      </c>
      <c r="F25" s="8">
        <f>DGET(зарплата!$C$40:$E$54,зарплата!$E$40,Лист3!$M$1:$M$2)</f>
        <v>3</v>
      </c>
      <c r="M25" s="5"/>
      <c r="N25" s="5"/>
      <c r="O25" s="5"/>
      <c r="P25" s="5"/>
      <c r="Q25" s="5"/>
    </row>
    <row r="26" spans="1:17" ht="18.75">
      <c r="A26" s="219"/>
      <c r="B26" s="20">
        <v>2010</v>
      </c>
      <c r="C26" s="154" t="str">
        <f>DGET(безработица!$I$40:$K$54,безработица!$K$40,Лист3!$M$1:$M$2)</f>
        <v>11-12</v>
      </c>
      <c r="D26" s="154" t="str">
        <f>DGET(инфляция!$I$40:$K$54,инфляция!$K$40,Лист3!$M$1:$M$2)</f>
        <v>1-2</v>
      </c>
      <c r="E26" s="21">
        <f>DGET(доходы!$I$40:$K$54,доходы!$K$40,Лист3!$M$1:$M$2)</f>
        <v>1</v>
      </c>
      <c r="F26" s="21">
        <f>DGET(зарплата!$I$40:$K$54,зарплата!$K$40,Лист3!$M$1:$M$2)</f>
        <v>4</v>
      </c>
      <c r="M26" s="5"/>
      <c r="N26" s="5"/>
      <c r="O26" s="5"/>
      <c r="P26" s="5"/>
      <c r="Q26" s="5"/>
    </row>
    <row r="27" spans="1:17" ht="18.75">
      <c r="A27" s="218" t="s">
        <v>8</v>
      </c>
      <c r="B27" s="16">
        <v>2011</v>
      </c>
      <c r="C27" s="8">
        <f>DGET(безработица!$C$40:$E$54,безработица!$E$40,Лист3!$N$1:$N$2)</f>
        <v>4</v>
      </c>
      <c r="D27" s="8">
        <f>DGET(инфляция!$C$40:$E$54,инфляция!$E$40,Лист3!$N$1:$N$2)</f>
        <v>8</v>
      </c>
      <c r="E27" s="8">
        <f>DGET(доходы!$C$40:$E$54,доходы!$E$40,Лист3!$N$1:$N$2)</f>
        <v>11</v>
      </c>
      <c r="F27" s="8">
        <f>DGET(зарплата!$C$40:$E$54,зарплата!$E$40,Лист3!$N$1:$N$2)</f>
        <v>8</v>
      </c>
      <c r="M27" s="5"/>
      <c r="N27" s="5"/>
      <c r="O27" s="5"/>
      <c r="P27" s="5"/>
      <c r="Q27" s="5"/>
    </row>
    <row r="28" spans="1:17" ht="18.75">
      <c r="A28" s="219"/>
      <c r="B28" s="20">
        <v>2010</v>
      </c>
      <c r="C28" s="21">
        <f>DGET(безработица!$I$40:$K$54,безработица!$K$40,Лист3!$N$1:$N$2)</f>
        <v>3</v>
      </c>
      <c r="D28" s="154" t="str">
        <f>DGET(инфляция!$I$40:$K$54,инфляция!$K$40,Лист3!$N$1:$N$2)</f>
        <v>1-2</v>
      </c>
      <c r="E28" s="21">
        <f>DGET(доходы!$I$40:$K$54,доходы!$K$40,Лист3!$N$1:$N$2)</f>
        <v>10</v>
      </c>
      <c r="F28" s="21">
        <f>DGET(зарплата!$I$40:$K$54,зарплата!$K$40,Лист3!$N$1:$N$2)</f>
        <v>7</v>
      </c>
      <c r="M28" s="5"/>
      <c r="N28" s="5"/>
      <c r="O28" s="5"/>
      <c r="P28" s="5"/>
      <c r="Q28" s="5"/>
    </row>
    <row r="29" spans="1:17" ht="18.75">
      <c r="A29" s="218" t="s">
        <v>9</v>
      </c>
      <c r="B29" s="16">
        <v>2011</v>
      </c>
      <c r="C29" s="8">
        <f>DGET(безработица!$C$40:$E$54,безработица!$E$40,Лист3!$O$1:$O$2)</f>
        <v>2</v>
      </c>
      <c r="D29" s="148">
        <f>DGET(инфляция!$C$40:$E$54,инфляция!$E$40,Лист3!$O$1:$O$2)</f>
        <v>14</v>
      </c>
      <c r="E29" s="8">
        <f>DGET(доходы!$C$40:$E$54,доходы!$E$40,Лист3!$O$1:$O$2)</f>
        <v>8</v>
      </c>
      <c r="F29" s="8">
        <f>DGET(зарплата!$C$40:$E$54,зарплата!$E$40,Лист3!$O$1:$O$2)</f>
        <v>10</v>
      </c>
      <c r="M29" s="5"/>
      <c r="N29" s="5"/>
      <c r="O29" s="5"/>
      <c r="P29" s="5"/>
      <c r="Q29" s="5"/>
    </row>
    <row r="30" spans="1:14" ht="18.75">
      <c r="A30" s="219"/>
      <c r="B30" s="20">
        <v>2010</v>
      </c>
      <c r="C30" s="21">
        <f>DGET(безработица!$I$40:$K$54,безработица!$K$40,Лист3!$O$1:$O$2)</f>
        <v>7</v>
      </c>
      <c r="D30" s="21">
        <f>DGET(инфляция!$I$40:$K$54,инфляция!$K$40,Лист3!$O$1:$O$2)</f>
        <v>11</v>
      </c>
      <c r="E30" s="21">
        <f>DGET(доходы!$I$40:$K$54,доходы!$K$40,Лист3!$O$1:$O$2)</f>
        <v>11</v>
      </c>
      <c r="F30" s="21">
        <f>DGET(зарплата!$I$40:$K$54,зарплата!$K$40,Лист3!$O$1:$O$2)</f>
        <v>11</v>
      </c>
      <c r="M30" s="4"/>
      <c r="N30" s="4"/>
    </row>
    <row r="31" spans="1:14" ht="15.75">
      <c r="A31" s="155" t="s">
        <v>108</v>
      </c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29:A30"/>
    <mergeCell ref="A17:A18"/>
    <mergeCell ref="A19:A20"/>
    <mergeCell ref="A21:A22"/>
    <mergeCell ref="A23:A24"/>
    <mergeCell ref="A13:A14"/>
    <mergeCell ref="A15:A16"/>
    <mergeCell ref="A25:A26"/>
    <mergeCell ref="A27:A28"/>
    <mergeCell ref="A9:A10"/>
    <mergeCell ref="A11:A12"/>
    <mergeCell ref="A1:F1"/>
    <mergeCell ref="A3:A4"/>
    <mergeCell ref="A5:A6"/>
    <mergeCell ref="A7:A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22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H3" sqref="H3"/>
    </sheetView>
  </sheetViews>
  <sheetFormatPr defaultColWidth="9.33203125" defaultRowHeight="12.75"/>
  <cols>
    <col min="3" max="3" width="21.16015625" style="0" customWidth="1"/>
    <col min="4" max="4" width="13.33203125" style="0" customWidth="1"/>
    <col min="5" max="5" width="13.83203125" style="0" customWidth="1"/>
    <col min="6" max="6" width="17.66015625" style="0" customWidth="1"/>
    <col min="7" max="7" width="10" style="0" customWidth="1"/>
    <col min="8" max="8" width="10.16015625" style="0" customWidth="1"/>
    <col min="9" max="9" width="24.66015625" style="0" customWidth="1"/>
  </cols>
  <sheetData>
    <row r="1" spans="1:14" ht="19.5" customHeight="1">
      <c r="A1" s="222" t="s">
        <v>59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12"/>
      <c r="N1" s="12"/>
    </row>
    <row r="2" spans="1:6" ht="37.5" customHeight="1">
      <c r="A2" s="1"/>
      <c r="B2" s="1"/>
      <c r="C2" s="10"/>
      <c r="D2" s="28" t="s">
        <v>87</v>
      </c>
      <c r="E2" s="28" t="s">
        <v>88</v>
      </c>
      <c r="F2" s="11" t="s">
        <v>71</v>
      </c>
    </row>
    <row r="3" spans="3:6" ht="19.5" customHeight="1">
      <c r="C3" s="13" t="s">
        <v>1</v>
      </c>
      <c r="D3" s="58">
        <v>1.61</v>
      </c>
      <c r="E3" s="58">
        <v>1.74</v>
      </c>
      <c r="F3" s="59">
        <f aca="true" t="shared" si="0" ref="F3:F16">D3-E3</f>
        <v>-0.1299999999999999</v>
      </c>
    </row>
    <row r="4" spans="3:6" ht="19.5" customHeight="1">
      <c r="C4" s="13" t="s">
        <v>16</v>
      </c>
      <c r="D4" s="58">
        <v>1.49</v>
      </c>
      <c r="E4" s="58">
        <v>1.81</v>
      </c>
      <c r="F4" s="59">
        <f t="shared" si="0"/>
        <v>-0.32000000000000006</v>
      </c>
    </row>
    <row r="5" spans="3:6" ht="19.5" customHeight="1">
      <c r="C5" s="13" t="s">
        <v>11</v>
      </c>
      <c r="D5" s="58">
        <v>1.5</v>
      </c>
      <c r="E5" s="58">
        <v>1.7</v>
      </c>
      <c r="F5" s="59">
        <f t="shared" si="0"/>
        <v>-0.19999999999999996</v>
      </c>
    </row>
    <row r="6" spans="3:6" ht="19.5" customHeight="1">
      <c r="C6" s="13" t="s">
        <v>5</v>
      </c>
      <c r="D6" s="58">
        <v>1.58</v>
      </c>
      <c r="E6" s="58">
        <v>2.63</v>
      </c>
      <c r="F6" s="59">
        <f t="shared" si="0"/>
        <v>-1.0499999999999998</v>
      </c>
    </row>
    <row r="7" spans="3:6" ht="19.5" customHeight="1">
      <c r="C7" s="17" t="s">
        <v>0</v>
      </c>
      <c r="D7" s="60">
        <v>1.7</v>
      </c>
      <c r="E7" s="60">
        <v>2.3</v>
      </c>
      <c r="F7" s="61">
        <f t="shared" si="0"/>
        <v>-0.5999999999999999</v>
      </c>
    </row>
    <row r="8" spans="3:6" ht="19.5" customHeight="1">
      <c r="C8" s="13" t="s">
        <v>3</v>
      </c>
      <c r="D8" s="58">
        <v>1.6</v>
      </c>
      <c r="E8" s="58">
        <v>2.9</v>
      </c>
      <c r="F8" s="59">
        <f t="shared" si="0"/>
        <v>-1.2999999999999998</v>
      </c>
    </row>
    <row r="9" spans="3:6" ht="19.5" customHeight="1">
      <c r="C9" s="13" t="s">
        <v>13</v>
      </c>
      <c r="D9" s="58">
        <v>2.03</v>
      </c>
      <c r="E9" s="58">
        <v>2.78</v>
      </c>
      <c r="F9" s="59">
        <f t="shared" si="0"/>
        <v>-0.75</v>
      </c>
    </row>
    <row r="10" spans="3:6" ht="19.5" customHeight="1">
      <c r="C10" s="13" t="s">
        <v>6</v>
      </c>
      <c r="D10" s="58">
        <v>1.93</v>
      </c>
      <c r="E10" s="58">
        <v>2.7</v>
      </c>
      <c r="F10" s="59">
        <f t="shared" si="0"/>
        <v>-0.7700000000000002</v>
      </c>
    </row>
    <row r="11" spans="3:6" ht="19.5" customHeight="1">
      <c r="C11" s="13" t="s">
        <v>7</v>
      </c>
      <c r="D11" s="58">
        <v>1.03</v>
      </c>
      <c r="E11" s="58">
        <v>1.52</v>
      </c>
      <c r="F11" s="59">
        <f t="shared" si="0"/>
        <v>-0.49</v>
      </c>
    </row>
    <row r="12" spans="3:6" ht="19.5" customHeight="1">
      <c r="C12" s="13" t="s">
        <v>2</v>
      </c>
      <c r="D12" s="58">
        <v>1.35</v>
      </c>
      <c r="E12" s="58">
        <v>1.61</v>
      </c>
      <c r="F12" s="59">
        <f t="shared" si="0"/>
        <v>-0.26</v>
      </c>
    </row>
    <row r="13" spans="3:6" ht="19.5" customHeight="1">
      <c r="C13" s="13" t="s">
        <v>10</v>
      </c>
      <c r="D13" s="58">
        <v>1.2</v>
      </c>
      <c r="E13" s="58">
        <v>1.4</v>
      </c>
      <c r="F13" s="59">
        <f t="shared" si="0"/>
        <v>-0.19999999999999996</v>
      </c>
    </row>
    <row r="14" spans="3:6" ht="19.5" customHeight="1">
      <c r="C14" s="13" t="s">
        <v>4</v>
      </c>
      <c r="D14" s="58">
        <v>1.71</v>
      </c>
      <c r="E14" s="58">
        <v>2.7</v>
      </c>
      <c r="F14" s="59">
        <f t="shared" si="0"/>
        <v>-0.9900000000000002</v>
      </c>
    </row>
    <row r="15" spans="3:6" ht="19.5" customHeight="1">
      <c r="C15" s="13" t="s">
        <v>44</v>
      </c>
      <c r="D15" s="58">
        <v>1.3</v>
      </c>
      <c r="E15" s="58">
        <v>1.6</v>
      </c>
      <c r="F15" s="59">
        <f t="shared" si="0"/>
        <v>-0.30000000000000004</v>
      </c>
    </row>
    <row r="16" spans="3:6" ht="19.5" customHeight="1">
      <c r="C16" s="13" t="s">
        <v>9</v>
      </c>
      <c r="D16" s="58">
        <v>1.14</v>
      </c>
      <c r="E16" s="58">
        <v>1.77</v>
      </c>
      <c r="F16" s="62">
        <f t="shared" si="0"/>
        <v>-0.6300000000000001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61</v>
      </c>
      <c r="E40" t="s">
        <v>15</v>
      </c>
      <c r="G40" s="30" t="s">
        <v>61</v>
      </c>
      <c r="H40" t="s">
        <v>12</v>
      </c>
      <c r="I40" t="s">
        <v>14</v>
      </c>
      <c r="J40" s="30" t="s">
        <v>61</v>
      </c>
      <c r="K40" t="s">
        <v>15</v>
      </c>
    </row>
    <row r="41" spans="3:11" ht="31.5">
      <c r="C41" s="13" t="s">
        <v>7</v>
      </c>
      <c r="D41" s="58">
        <v>1.03</v>
      </c>
      <c r="E41">
        <v>1</v>
      </c>
      <c r="F41" s="13" t="s">
        <v>7</v>
      </c>
      <c r="G41" s="58">
        <v>1.03</v>
      </c>
      <c r="H41" s="45">
        <v>1.9</v>
      </c>
      <c r="I41" s="13" t="s">
        <v>10</v>
      </c>
      <c r="J41" s="58">
        <v>1.4</v>
      </c>
      <c r="K41" s="35">
        <v>1</v>
      </c>
    </row>
    <row r="42" spans="3:11" ht="15.75">
      <c r="C42" s="13" t="s">
        <v>9</v>
      </c>
      <c r="D42" s="58">
        <v>1.14</v>
      </c>
      <c r="E42">
        <v>2</v>
      </c>
      <c r="F42" s="13" t="s">
        <v>9</v>
      </c>
      <c r="G42" s="58">
        <v>1.14</v>
      </c>
      <c r="H42" s="45">
        <v>1.9</v>
      </c>
      <c r="I42" s="13" t="s">
        <v>7</v>
      </c>
      <c r="J42" s="58">
        <v>1.52</v>
      </c>
      <c r="K42" s="35">
        <v>2</v>
      </c>
    </row>
    <row r="43" spans="3:11" ht="15.75">
      <c r="C43" s="13" t="s">
        <v>10</v>
      </c>
      <c r="D43" s="58">
        <v>1.2</v>
      </c>
      <c r="E43">
        <v>3</v>
      </c>
      <c r="F43" s="13" t="s">
        <v>10</v>
      </c>
      <c r="G43" s="58">
        <v>1.2</v>
      </c>
      <c r="H43" s="45">
        <v>1.9</v>
      </c>
      <c r="I43" s="13" t="s">
        <v>44</v>
      </c>
      <c r="J43" s="58">
        <v>1.6</v>
      </c>
      <c r="K43" s="35">
        <v>3</v>
      </c>
    </row>
    <row r="44" spans="3:11" ht="15.75">
      <c r="C44" s="13" t="s">
        <v>44</v>
      </c>
      <c r="D44" s="58">
        <v>1.3</v>
      </c>
      <c r="E44">
        <v>4</v>
      </c>
      <c r="F44" s="13" t="s">
        <v>44</v>
      </c>
      <c r="G44" s="58">
        <v>1.3</v>
      </c>
      <c r="H44" s="45">
        <v>1.9</v>
      </c>
      <c r="I44" s="13" t="s">
        <v>2</v>
      </c>
      <c r="J44" s="58">
        <v>1.61</v>
      </c>
      <c r="K44" s="35">
        <v>4</v>
      </c>
    </row>
    <row r="45" spans="3:11" ht="15.75">
      <c r="C45" s="13" t="s">
        <v>2</v>
      </c>
      <c r="D45" s="58">
        <v>1.35</v>
      </c>
      <c r="E45">
        <v>5</v>
      </c>
      <c r="F45" s="13" t="s">
        <v>2</v>
      </c>
      <c r="G45" s="58">
        <v>1.35</v>
      </c>
      <c r="H45" s="45">
        <v>1.9</v>
      </c>
      <c r="I45" s="13" t="s">
        <v>11</v>
      </c>
      <c r="J45" s="58">
        <v>1.7</v>
      </c>
      <c r="K45" s="35">
        <v>5</v>
      </c>
    </row>
    <row r="46" spans="3:11" ht="15.75">
      <c r="C46" s="13" t="s">
        <v>16</v>
      </c>
      <c r="D46" s="58">
        <v>1.49</v>
      </c>
      <c r="E46">
        <v>6</v>
      </c>
      <c r="F46" s="13" t="s">
        <v>16</v>
      </c>
      <c r="G46" s="58">
        <v>1.49</v>
      </c>
      <c r="H46" s="45">
        <v>1.9</v>
      </c>
      <c r="I46" s="13" t="s">
        <v>1</v>
      </c>
      <c r="J46" s="58">
        <v>1.74</v>
      </c>
      <c r="K46" s="35">
        <v>6</v>
      </c>
    </row>
    <row r="47" spans="3:11" ht="15.75">
      <c r="C47" s="13" t="s">
        <v>11</v>
      </c>
      <c r="D47" s="58">
        <v>1.5</v>
      </c>
      <c r="E47">
        <v>7</v>
      </c>
      <c r="F47" s="13" t="s">
        <v>11</v>
      </c>
      <c r="G47" s="58">
        <v>1.5</v>
      </c>
      <c r="H47" s="45">
        <v>1.9</v>
      </c>
      <c r="I47" s="13" t="s">
        <v>9</v>
      </c>
      <c r="J47" s="58">
        <v>1.77</v>
      </c>
      <c r="K47" s="35">
        <v>7</v>
      </c>
    </row>
    <row r="48" spans="3:11" ht="15.75">
      <c r="C48" s="13" t="s">
        <v>5</v>
      </c>
      <c r="D48" s="58">
        <v>1.58</v>
      </c>
      <c r="E48">
        <v>8</v>
      </c>
      <c r="F48" s="13" t="s">
        <v>5</v>
      </c>
      <c r="G48" s="58">
        <v>1.58</v>
      </c>
      <c r="H48" s="45">
        <v>1.9</v>
      </c>
      <c r="I48" s="13" t="s">
        <v>16</v>
      </c>
      <c r="J48" s="58">
        <v>1.81</v>
      </c>
      <c r="K48" s="35">
        <v>8</v>
      </c>
    </row>
    <row r="49" spans="3:11" ht="15.75">
      <c r="C49" s="13" t="s">
        <v>3</v>
      </c>
      <c r="D49" s="58">
        <v>1.6</v>
      </c>
      <c r="E49">
        <v>9</v>
      </c>
      <c r="F49" s="13" t="s">
        <v>3</v>
      </c>
      <c r="G49" s="58">
        <v>1.6</v>
      </c>
      <c r="H49" s="45">
        <v>1.9</v>
      </c>
      <c r="I49" s="17" t="s">
        <v>0</v>
      </c>
      <c r="J49" s="60">
        <v>2.3</v>
      </c>
      <c r="K49" s="35">
        <v>9</v>
      </c>
    </row>
    <row r="50" spans="3:11" ht="15.75">
      <c r="C50" s="13" t="s">
        <v>1</v>
      </c>
      <c r="D50" s="58">
        <v>1.61</v>
      </c>
      <c r="E50">
        <v>10</v>
      </c>
      <c r="F50" s="13" t="s">
        <v>1</v>
      </c>
      <c r="G50" s="58">
        <v>1.61</v>
      </c>
      <c r="H50" s="45">
        <v>1.9</v>
      </c>
      <c r="I50" s="13" t="s">
        <v>5</v>
      </c>
      <c r="J50" s="58">
        <v>2.63</v>
      </c>
      <c r="K50" s="35">
        <v>10</v>
      </c>
    </row>
    <row r="51" spans="3:11" ht="15.75">
      <c r="C51" s="17" t="s">
        <v>0</v>
      </c>
      <c r="D51" s="60">
        <v>1.7</v>
      </c>
      <c r="E51">
        <v>11</v>
      </c>
      <c r="F51" s="17" t="s">
        <v>0</v>
      </c>
      <c r="G51" s="60">
        <v>1.7</v>
      </c>
      <c r="H51" s="45">
        <v>1.9</v>
      </c>
      <c r="I51" s="13" t="s">
        <v>6</v>
      </c>
      <c r="J51" s="58">
        <v>2.7</v>
      </c>
      <c r="K51" s="147" t="s">
        <v>103</v>
      </c>
    </row>
    <row r="52" spans="3:11" ht="15.75">
      <c r="C52" s="13" t="s">
        <v>4</v>
      </c>
      <c r="D52" s="58">
        <v>1.71</v>
      </c>
      <c r="E52">
        <v>12</v>
      </c>
      <c r="F52" s="13" t="s">
        <v>4</v>
      </c>
      <c r="G52" s="58">
        <v>1.71</v>
      </c>
      <c r="H52" s="45">
        <v>1.9</v>
      </c>
      <c r="I52" s="13" t="s">
        <v>4</v>
      </c>
      <c r="J52" s="58">
        <v>2.7</v>
      </c>
      <c r="K52" s="147" t="s">
        <v>103</v>
      </c>
    </row>
    <row r="53" spans="3:11" ht="15.75">
      <c r="C53" s="13" t="s">
        <v>6</v>
      </c>
      <c r="D53" s="58">
        <v>1.93</v>
      </c>
      <c r="E53">
        <v>13</v>
      </c>
      <c r="F53" s="13" t="s">
        <v>6</v>
      </c>
      <c r="G53" s="58">
        <v>1.93</v>
      </c>
      <c r="H53" s="45">
        <v>1.9</v>
      </c>
      <c r="I53" s="13" t="s">
        <v>13</v>
      </c>
      <c r="J53" s="58">
        <v>2.78</v>
      </c>
      <c r="K53" s="35">
        <v>13</v>
      </c>
    </row>
    <row r="54" spans="3:11" ht="31.5">
      <c r="C54" s="13" t="s">
        <v>13</v>
      </c>
      <c r="D54" s="58">
        <v>2.03</v>
      </c>
      <c r="E54">
        <v>14</v>
      </c>
      <c r="F54" s="13" t="s">
        <v>13</v>
      </c>
      <c r="G54" s="58">
        <v>2.03</v>
      </c>
      <c r="H54" s="45">
        <v>1.9</v>
      </c>
      <c r="I54" s="13" t="s">
        <v>3</v>
      </c>
      <c r="J54" s="58">
        <v>2.9</v>
      </c>
      <c r="K54" s="35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23</oddHeader>
  </headerFooter>
  <colBreaks count="1" manualBreakCount="1">
    <brk id="1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H3" sqref="H3"/>
    </sheetView>
  </sheetViews>
  <sheetFormatPr defaultColWidth="9.33203125" defaultRowHeight="12.75"/>
  <cols>
    <col min="1" max="1" width="8.5" style="0" customWidth="1"/>
    <col min="3" max="3" width="21.16015625" style="0" customWidth="1"/>
    <col min="4" max="4" width="15.33203125" style="0" customWidth="1"/>
    <col min="5" max="5" width="15.5" style="0" customWidth="1"/>
    <col min="6" max="6" width="17.66015625" style="0" customWidth="1"/>
    <col min="9" max="9" width="20.33203125" style="0" customWidth="1"/>
  </cols>
  <sheetData>
    <row r="1" spans="1:14" ht="19.5" customHeight="1">
      <c r="A1" s="222" t="s">
        <v>20</v>
      </c>
      <c r="B1" s="222"/>
      <c r="C1" s="222"/>
      <c r="D1" s="222"/>
      <c r="E1" s="222"/>
      <c r="F1" s="222"/>
      <c r="G1" s="222"/>
      <c r="H1" s="15"/>
      <c r="I1" s="15"/>
      <c r="J1" s="15"/>
      <c r="K1" s="15"/>
      <c r="L1" s="15"/>
      <c r="M1" s="12"/>
      <c r="N1" s="12"/>
    </row>
    <row r="2" spans="1:6" ht="45" customHeight="1">
      <c r="A2" s="1"/>
      <c r="B2" s="1"/>
      <c r="C2" s="10"/>
      <c r="D2" s="28" t="s">
        <v>89</v>
      </c>
      <c r="E2" s="28" t="s">
        <v>101</v>
      </c>
      <c r="F2" s="11" t="s">
        <v>71</v>
      </c>
    </row>
    <row r="3" spans="3:6" ht="19.5" customHeight="1">
      <c r="C3" s="13" t="s">
        <v>1</v>
      </c>
      <c r="D3" s="152">
        <v>104.8</v>
      </c>
      <c r="E3" s="142">
        <v>104.3</v>
      </c>
      <c r="F3" s="55">
        <f aca="true" t="shared" si="0" ref="F3:F16">D3-E3</f>
        <v>0.5</v>
      </c>
    </row>
    <row r="4" spans="3:6" ht="19.5" customHeight="1">
      <c r="C4" s="13" t="s">
        <v>16</v>
      </c>
      <c r="D4" s="152">
        <v>104.75</v>
      </c>
      <c r="E4" s="142">
        <v>104.92</v>
      </c>
      <c r="F4" s="53">
        <f t="shared" si="0"/>
        <v>-0.1700000000000017</v>
      </c>
    </row>
    <row r="5" spans="3:6" ht="19.5" customHeight="1">
      <c r="C5" s="13" t="s">
        <v>11</v>
      </c>
      <c r="D5" s="152">
        <v>104.22</v>
      </c>
      <c r="E5" s="142">
        <v>104</v>
      </c>
      <c r="F5" s="55">
        <f t="shared" si="0"/>
        <v>0.21999999999999886</v>
      </c>
    </row>
    <row r="6" spans="3:6" ht="19.5" customHeight="1">
      <c r="C6" s="13" t="s">
        <v>5</v>
      </c>
      <c r="D6" s="152">
        <v>104.82</v>
      </c>
      <c r="E6" s="142">
        <v>104.02</v>
      </c>
      <c r="F6" s="55">
        <f t="shared" si="0"/>
        <v>0.7999999999999972</v>
      </c>
    </row>
    <row r="7" spans="3:6" ht="19.5" customHeight="1">
      <c r="C7" s="17" t="s">
        <v>0</v>
      </c>
      <c r="D7" s="153">
        <v>105.15</v>
      </c>
      <c r="E7" s="56">
        <v>105.03</v>
      </c>
      <c r="F7" s="57">
        <f t="shared" si="0"/>
        <v>0.12000000000000455</v>
      </c>
    </row>
    <row r="8" spans="3:6" ht="19.5" customHeight="1">
      <c r="C8" s="13" t="s">
        <v>3</v>
      </c>
      <c r="D8" s="152">
        <v>105.29</v>
      </c>
      <c r="E8" s="142">
        <v>105.3</v>
      </c>
      <c r="F8" s="53">
        <f t="shared" si="0"/>
        <v>-0.009999999999990905</v>
      </c>
    </row>
    <row r="9" spans="3:6" ht="19.5" customHeight="1">
      <c r="C9" s="13" t="s">
        <v>13</v>
      </c>
      <c r="D9" s="152">
        <v>104.57</v>
      </c>
      <c r="E9" s="142">
        <v>104.67</v>
      </c>
      <c r="F9" s="53">
        <f t="shared" si="0"/>
        <v>-0.10000000000000853</v>
      </c>
    </row>
    <row r="10" spans="3:6" ht="19.5" customHeight="1">
      <c r="C10" s="13" t="s">
        <v>6</v>
      </c>
      <c r="D10" s="152">
        <v>105.21</v>
      </c>
      <c r="E10" s="145">
        <v>104.6</v>
      </c>
      <c r="F10" s="55">
        <f t="shared" si="0"/>
        <v>0.6099999999999994</v>
      </c>
    </row>
    <row r="11" spans="3:6" ht="19.5" customHeight="1">
      <c r="C11" s="13" t="s">
        <v>7</v>
      </c>
      <c r="D11" s="152">
        <v>105.5</v>
      </c>
      <c r="E11" s="142">
        <v>104.51</v>
      </c>
      <c r="F11" s="55">
        <f t="shared" si="0"/>
        <v>0.9899999999999949</v>
      </c>
    </row>
    <row r="12" spans="3:6" ht="19.5" customHeight="1">
      <c r="C12" s="13" t="s">
        <v>2</v>
      </c>
      <c r="D12" s="152">
        <v>104.81</v>
      </c>
      <c r="E12" s="142">
        <v>104</v>
      </c>
      <c r="F12" s="55">
        <f t="shared" si="0"/>
        <v>0.8100000000000023</v>
      </c>
    </row>
    <row r="13" spans="3:6" ht="19.5" customHeight="1">
      <c r="C13" s="13" t="s">
        <v>10</v>
      </c>
      <c r="D13" s="152">
        <v>104.68</v>
      </c>
      <c r="E13" s="142">
        <v>103.9</v>
      </c>
      <c r="F13" s="55">
        <f t="shared" si="0"/>
        <v>0.7800000000000011</v>
      </c>
    </row>
    <row r="14" spans="3:6" ht="19.5" customHeight="1">
      <c r="C14" s="13" t="s">
        <v>4</v>
      </c>
      <c r="D14" s="152">
        <v>105.13</v>
      </c>
      <c r="E14" s="142">
        <v>103.8</v>
      </c>
      <c r="F14" s="55">
        <f t="shared" si="0"/>
        <v>1.3299999999999983</v>
      </c>
    </row>
    <row r="15" spans="3:6" ht="19.5" customHeight="1">
      <c r="C15" s="13" t="s">
        <v>44</v>
      </c>
      <c r="D15" s="152">
        <v>104.92</v>
      </c>
      <c r="E15" s="142">
        <v>103.79</v>
      </c>
      <c r="F15" s="55">
        <f t="shared" si="0"/>
        <v>1.1299999999999955</v>
      </c>
    </row>
    <row r="16" spans="3:6" ht="19.5" customHeight="1">
      <c r="C16" s="13" t="s">
        <v>9</v>
      </c>
      <c r="D16" s="152">
        <v>105.52</v>
      </c>
      <c r="E16" s="142">
        <v>104.77</v>
      </c>
      <c r="F16" s="55">
        <f t="shared" si="0"/>
        <v>0.75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2.75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90</v>
      </c>
      <c r="E40" t="s">
        <v>15</v>
      </c>
      <c r="G40" s="30" t="s">
        <v>90</v>
      </c>
      <c r="H40" t="s">
        <v>12</v>
      </c>
      <c r="I40" t="s">
        <v>14</v>
      </c>
      <c r="J40" s="30" t="s">
        <v>90</v>
      </c>
      <c r="K40" t="s">
        <v>15</v>
      </c>
    </row>
    <row r="41" spans="3:11" ht="15.75">
      <c r="C41" s="13" t="s">
        <v>11</v>
      </c>
      <c r="D41" s="152">
        <v>104.22</v>
      </c>
      <c r="E41">
        <v>1</v>
      </c>
      <c r="F41" s="13" t="s">
        <v>11</v>
      </c>
      <c r="G41" s="152">
        <v>104.22</v>
      </c>
      <c r="H41" s="150">
        <v>105</v>
      </c>
      <c r="I41" s="13" t="s">
        <v>44</v>
      </c>
      <c r="J41" s="142">
        <v>103.79</v>
      </c>
      <c r="K41" s="147" t="s">
        <v>106</v>
      </c>
    </row>
    <row r="42" spans="3:11" ht="31.5">
      <c r="C42" s="13" t="s">
        <v>13</v>
      </c>
      <c r="D42" s="152">
        <v>104.57</v>
      </c>
      <c r="E42">
        <v>2</v>
      </c>
      <c r="F42" s="13" t="s">
        <v>13</v>
      </c>
      <c r="G42" s="152">
        <v>104.57</v>
      </c>
      <c r="H42" s="150">
        <v>105</v>
      </c>
      <c r="I42" s="13" t="s">
        <v>4</v>
      </c>
      <c r="J42" s="142">
        <v>103.8</v>
      </c>
      <c r="K42" s="147" t="s">
        <v>106</v>
      </c>
    </row>
    <row r="43" spans="3:11" ht="15.75">
      <c r="C43" s="13" t="s">
        <v>10</v>
      </c>
      <c r="D43" s="152">
        <v>104.68</v>
      </c>
      <c r="E43">
        <v>3</v>
      </c>
      <c r="F43" s="13" t="s">
        <v>10</v>
      </c>
      <c r="G43" s="152">
        <v>104.68</v>
      </c>
      <c r="H43" s="150">
        <v>105</v>
      </c>
      <c r="I43" s="13" t="s">
        <v>10</v>
      </c>
      <c r="J43" s="142">
        <v>103.9</v>
      </c>
      <c r="K43">
        <v>3</v>
      </c>
    </row>
    <row r="44" spans="3:11" ht="15.75">
      <c r="C44" s="13" t="s">
        <v>16</v>
      </c>
      <c r="D44" s="152">
        <v>104.75</v>
      </c>
      <c r="E44">
        <v>4</v>
      </c>
      <c r="F44" s="13" t="s">
        <v>16</v>
      </c>
      <c r="G44" s="152">
        <v>104.75</v>
      </c>
      <c r="H44" s="150">
        <v>105</v>
      </c>
      <c r="I44" s="13" t="s">
        <v>11</v>
      </c>
      <c r="J44" s="142">
        <v>104</v>
      </c>
      <c r="K44" s="147" t="s">
        <v>107</v>
      </c>
    </row>
    <row r="45" spans="3:11" ht="15.75">
      <c r="C45" s="13" t="s">
        <v>1</v>
      </c>
      <c r="D45" s="152">
        <v>104.8</v>
      </c>
      <c r="E45">
        <v>5</v>
      </c>
      <c r="F45" s="13" t="s">
        <v>1</v>
      </c>
      <c r="G45" s="152">
        <v>104.8</v>
      </c>
      <c r="H45" s="150">
        <v>105</v>
      </c>
      <c r="I45" s="13" t="s">
        <v>2</v>
      </c>
      <c r="J45" s="142">
        <v>104</v>
      </c>
      <c r="K45" s="147" t="s">
        <v>107</v>
      </c>
    </row>
    <row r="46" spans="3:11" ht="15.75">
      <c r="C46" s="13" t="s">
        <v>2</v>
      </c>
      <c r="D46" s="152">
        <v>104.81</v>
      </c>
      <c r="E46">
        <v>6</v>
      </c>
      <c r="F46" s="13" t="s">
        <v>2</v>
      </c>
      <c r="G46" s="152">
        <v>104.81</v>
      </c>
      <c r="H46" s="150">
        <v>105</v>
      </c>
      <c r="I46" s="13" t="s">
        <v>5</v>
      </c>
      <c r="J46" s="142">
        <v>104.02</v>
      </c>
      <c r="K46" s="147" t="s">
        <v>107</v>
      </c>
    </row>
    <row r="47" spans="3:11" ht="15.75">
      <c r="C47" s="13" t="s">
        <v>5</v>
      </c>
      <c r="D47" s="152">
        <v>104.82</v>
      </c>
      <c r="E47">
        <v>7</v>
      </c>
      <c r="F47" s="13" t="s">
        <v>5</v>
      </c>
      <c r="G47" s="152">
        <v>104.82</v>
      </c>
      <c r="H47" s="150">
        <v>105</v>
      </c>
      <c r="I47" s="13" t="s">
        <v>1</v>
      </c>
      <c r="J47" s="142">
        <v>104.3</v>
      </c>
      <c r="K47">
        <v>7</v>
      </c>
    </row>
    <row r="48" spans="3:11" ht="15.75">
      <c r="C48" s="13" t="s">
        <v>44</v>
      </c>
      <c r="D48" s="152">
        <v>104.92</v>
      </c>
      <c r="E48">
        <v>8</v>
      </c>
      <c r="F48" s="13" t="s">
        <v>44</v>
      </c>
      <c r="G48" s="152">
        <v>104.92</v>
      </c>
      <c r="H48" s="150">
        <v>105</v>
      </c>
      <c r="I48" s="13" t="s">
        <v>7</v>
      </c>
      <c r="J48" s="142">
        <v>104.51</v>
      </c>
      <c r="K48">
        <v>8</v>
      </c>
    </row>
    <row r="49" spans="3:11" ht="15.75">
      <c r="C49" s="13" t="s">
        <v>4</v>
      </c>
      <c r="D49" s="152">
        <v>105.13</v>
      </c>
      <c r="E49">
        <v>9</v>
      </c>
      <c r="F49" s="13" t="s">
        <v>4</v>
      </c>
      <c r="G49" s="152">
        <v>105.13</v>
      </c>
      <c r="H49" s="150">
        <v>105</v>
      </c>
      <c r="I49" s="13" t="s">
        <v>6</v>
      </c>
      <c r="J49" s="145">
        <v>104.6</v>
      </c>
      <c r="K49">
        <v>9</v>
      </c>
    </row>
    <row r="50" spans="3:11" ht="15.75">
      <c r="C50" s="17" t="s">
        <v>0</v>
      </c>
      <c r="D50" s="153">
        <v>105.15</v>
      </c>
      <c r="E50">
        <v>10</v>
      </c>
      <c r="F50" s="17" t="s">
        <v>0</v>
      </c>
      <c r="G50" s="153">
        <v>105.15</v>
      </c>
      <c r="H50" s="150">
        <v>105</v>
      </c>
      <c r="I50" s="13" t="s">
        <v>13</v>
      </c>
      <c r="J50" s="142">
        <v>104.67</v>
      </c>
      <c r="K50">
        <v>10</v>
      </c>
    </row>
    <row r="51" spans="3:11" ht="15.75">
      <c r="C51" s="13" t="s">
        <v>6</v>
      </c>
      <c r="D51" s="152">
        <v>105.21</v>
      </c>
      <c r="E51">
        <v>11</v>
      </c>
      <c r="F51" s="13" t="s">
        <v>6</v>
      </c>
      <c r="G51" s="152">
        <v>105.21</v>
      </c>
      <c r="H51" s="150">
        <v>105</v>
      </c>
      <c r="I51" s="13" t="s">
        <v>9</v>
      </c>
      <c r="J51" s="142">
        <v>104.77</v>
      </c>
      <c r="K51">
        <v>11</v>
      </c>
    </row>
    <row r="52" spans="3:11" ht="15.75">
      <c r="C52" s="13" t="s">
        <v>3</v>
      </c>
      <c r="D52" s="152">
        <v>105.29</v>
      </c>
      <c r="E52">
        <v>12</v>
      </c>
      <c r="F52" s="13" t="s">
        <v>3</v>
      </c>
      <c r="G52" s="152">
        <v>105.29</v>
      </c>
      <c r="H52" s="150">
        <v>105</v>
      </c>
      <c r="I52" s="13" t="s">
        <v>16</v>
      </c>
      <c r="J52" s="142">
        <v>104.92</v>
      </c>
      <c r="K52">
        <v>12</v>
      </c>
    </row>
    <row r="53" spans="3:11" ht="31.5">
      <c r="C53" s="13" t="s">
        <v>7</v>
      </c>
      <c r="D53" s="152">
        <v>105.5</v>
      </c>
      <c r="E53">
        <v>13</v>
      </c>
      <c r="F53" s="13" t="s">
        <v>7</v>
      </c>
      <c r="G53" s="152">
        <v>105.5</v>
      </c>
      <c r="H53" s="150">
        <v>105</v>
      </c>
      <c r="I53" s="17" t="s">
        <v>0</v>
      </c>
      <c r="J53" s="56">
        <v>105.03</v>
      </c>
      <c r="K53">
        <v>13</v>
      </c>
    </row>
    <row r="54" spans="3:11" ht="15.75">
      <c r="C54" s="13" t="s">
        <v>9</v>
      </c>
      <c r="D54" s="152">
        <v>105.52</v>
      </c>
      <c r="E54">
        <v>14</v>
      </c>
      <c r="F54" s="13" t="s">
        <v>9</v>
      </c>
      <c r="G54" s="152">
        <v>105.52</v>
      </c>
      <c r="H54" s="150">
        <v>105</v>
      </c>
      <c r="I54" s="13" t="s">
        <v>3</v>
      </c>
      <c r="J54" s="142">
        <v>105.3</v>
      </c>
      <c r="K54">
        <v>14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24</oddHeader>
  </headerFooter>
  <colBreaks count="1" manualBreakCount="1">
    <brk id="17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H2" sqref="H2"/>
    </sheetView>
  </sheetViews>
  <sheetFormatPr defaultColWidth="9.33203125" defaultRowHeight="12.75"/>
  <cols>
    <col min="1" max="1" width="7.66015625" style="0" customWidth="1"/>
    <col min="2" max="2" width="7.83203125" style="0" customWidth="1"/>
    <col min="3" max="3" width="21.16015625" style="0" customWidth="1"/>
    <col min="4" max="4" width="13.66015625" style="0" customWidth="1"/>
    <col min="5" max="5" width="14.16015625" style="0" customWidth="1"/>
    <col min="6" max="6" width="19.5" style="0" customWidth="1"/>
    <col min="7" max="7" width="10.83203125" style="0" customWidth="1"/>
    <col min="8" max="8" width="7.33203125" style="0" customWidth="1"/>
    <col min="9" max="9" width="20.16015625" style="0" customWidth="1"/>
    <col min="10" max="10" width="11.66015625" style="0" customWidth="1"/>
    <col min="11" max="11" width="4.33203125" style="0" customWidth="1"/>
    <col min="12" max="12" width="21.83203125" style="0" customWidth="1"/>
  </cols>
  <sheetData>
    <row r="1" spans="1:14" ht="19.5" customHeight="1">
      <c r="A1" s="222" t="s">
        <v>18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12"/>
      <c r="N1" s="12"/>
    </row>
    <row r="2" spans="1:6" ht="51" customHeight="1">
      <c r="A2" s="1"/>
      <c r="B2" s="1"/>
      <c r="C2" s="10"/>
      <c r="D2" s="28" t="s">
        <v>91</v>
      </c>
      <c r="E2" s="28" t="s">
        <v>92</v>
      </c>
      <c r="F2" s="11" t="s">
        <v>19</v>
      </c>
    </row>
    <row r="3" spans="3:8" ht="19.5" customHeight="1">
      <c r="C3" s="13" t="s">
        <v>1</v>
      </c>
      <c r="D3" s="54">
        <v>16255.3</v>
      </c>
      <c r="E3" s="54">
        <v>15258</v>
      </c>
      <c r="F3" s="52">
        <v>106.8</v>
      </c>
      <c r="G3" s="49"/>
      <c r="H3" s="44"/>
    </row>
    <row r="4" spans="3:8" ht="19.5" customHeight="1">
      <c r="C4" s="13" t="s">
        <v>16</v>
      </c>
      <c r="D4" s="54">
        <v>10405.6</v>
      </c>
      <c r="E4" s="54">
        <v>9268</v>
      </c>
      <c r="F4" s="52">
        <v>112.4</v>
      </c>
      <c r="G4" s="49"/>
      <c r="H4" s="42"/>
    </row>
    <row r="5" spans="3:8" ht="19.5" customHeight="1">
      <c r="C5" s="13" t="s">
        <v>11</v>
      </c>
      <c r="D5" s="54">
        <v>10554.1</v>
      </c>
      <c r="E5" s="54">
        <v>10096.2</v>
      </c>
      <c r="F5" s="52">
        <v>105</v>
      </c>
      <c r="G5" s="49"/>
      <c r="H5" s="47"/>
    </row>
    <row r="6" spans="3:8" ht="19.5" customHeight="1">
      <c r="C6" s="13" t="s">
        <v>5</v>
      </c>
      <c r="D6" s="54">
        <v>18782.03</v>
      </c>
      <c r="E6" s="54">
        <v>16483.17</v>
      </c>
      <c r="F6" s="52">
        <v>108</v>
      </c>
      <c r="G6" s="49"/>
      <c r="H6" s="47"/>
    </row>
    <row r="7" spans="3:8" ht="19.5" customHeight="1">
      <c r="C7" s="17" t="s">
        <v>0</v>
      </c>
      <c r="D7" s="56">
        <v>12636.2</v>
      </c>
      <c r="E7" s="65">
        <v>11660.4</v>
      </c>
      <c r="F7" s="56">
        <v>110.5</v>
      </c>
      <c r="G7" s="49"/>
      <c r="H7" s="48"/>
    </row>
    <row r="8" spans="3:8" ht="19.5" customHeight="1">
      <c r="C8" s="13" t="s">
        <v>3</v>
      </c>
      <c r="D8" s="54">
        <v>10868.2</v>
      </c>
      <c r="E8" s="54">
        <v>9785</v>
      </c>
      <c r="F8" s="52">
        <v>111.1</v>
      </c>
      <c r="G8" s="49"/>
      <c r="H8" s="47"/>
    </row>
    <row r="9" spans="3:8" ht="19.5" customHeight="1">
      <c r="C9" s="13" t="s">
        <v>13</v>
      </c>
      <c r="D9" s="54">
        <v>19157.6</v>
      </c>
      <c r="E9" s="54">
        <v>16822</v>
      </c>
      <c r="F9" s="52">
        <v>107.7</v>
      </c>
      <c r="G9" s="49"/>
      <c r="H9" s="47"/>
    </row>
    <row r="10" spans="3:8" ht="19.5" customHeight="1">
      <c r="C10" s="13" t="s">
        <v>6</v>
      </c>
      <c r="D10" s="54">
        <v>13267.1</v>
      </c>
      <c r="E10" s="54">
        <v>11437.9</v>
      </c>
      <c r="F10" s="52">
        <v>108.7</v>
      </c>
      <c r="G10" s="49"/>
      <c r="H10" s="42"/>
    </row>
    <row r="11" spans="3:8" ht="19.5" customHeight="1">
      <c r="C11" s="13" t="s">
        <v>7</v>
      </c>
      <c r="D11" s="54">
        <v>16376.9</v>
      </c>
      <c r="E11" s="54">
        <v>14835.1</v>
      </c>
      <c r="F11" s="52">
        <v>110</v>
      </c>
      <c r="G11" s="49"/>
      <c r="H11" s="47"/>
    </row>
    <row r="12" spans="3:8" ht="19.5" customHeight="1">
      <c r="C12" s="13" t="s">
        <v>2</v>
      </c>
      <c r="D12" s="54">
        <v>13434.9</v>
      </c>
      <c r="E12" s="54">
        <v>11568.4</v>
      </c>
      <c r="F12" s="52">
        <v>112.2</v>
      </c>
      <c r="G12" s="49"/>
      <c r="H12" s="47"/>
    </row>
    <row r="13" spans="3:8" ht="19.5" customHeight="1">
      <c r="C13" s="13" t="s">
        <v>10</v>
      </c>
      <c r="D13" s="54">
        <v>12985</v>
      </c>
      <c r="E13" s="54">
        <v>11725.5</v>
      </c>
      <c r="F13" s="52">
        <v>109.8</v>
      </c>
      <c r="G13" s="49"/>
      <c r="H13" s="47"/>
    </row>
    <row r="14" spans="3:8" ht="19.5" customHeight="1">
      <c r="C14" s="13" t="s">
        <v>4</v>
      </c>
      <c r="D14" s="54">
        <v>18998.7</v>
      </c>
      <c r="E14" s="54">
        <v>18609.4</v>
      </c>
      <c r="F14" s="52">
        <v>101.6</v>
      </c>
      <c r="G14" s="49"/>
      <c r="H14" s="47"/>
    </row>
    <row r="15" spans="3:8" ht="19.5" customHeight="1">
      <c r="C15" s="13" t="s">
        <v>44</v>
      </c>
      <c r="D15" s="54">
        <v>11025.6</v>
      </c>
      <c r="E15" s="54">
        <v>10871.8</v>
      </c>
      <c r="F15" s="52">
        <v>103.1</v>
      </c>
      <c r="G15" s="49"/>
      <c r="H15" s="47"/>
    </row>
    <row r="16" spans="3:8" ht="19.5" customHeight="1">
      <c r="C16" s="13" t="s">
        <v>9</v>
      </c>
      <c r="D16" s="54">
        <v>13025.9</v>
      </c>
      <c r="E16" s="54">
        <v>10725.64</v>
      </c>
      <c r="F16" s="52">
        <v>112.5</v>
      </c>
      <c r="G16" s="49"/>
      <c r="H16" s="47"/>
    </row>
    <row r="17" spans="10:12" ht="19.5" customHeight="1">
      <c r="J17" s="23"/>
      <c r="K17" s="32"/>
      <c r="L17" s="23"/>
    </row>
    <row r="18" ht="19.5" customHeight="1">
      <c r="K18" s="32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 hidden="1"/>
    <row r="39" spans="4:10" ht="19.5" customHeight="1">
      <c r="D39">
        <v>2011</v>
      </c>
      <c r="G39">
        <v>2011</v>
      </c>
      <c r="J39">
        <v>2010</v>
      </c>
    </row>
    <row r="40" spans="3:11" ht="25.5">
      <c r="C40" t="s">
        <v>14</v>
      </c>
      <c r="D40" s="28" t="s">
        <v>61</v>
      </c>
      <c r="E40" t="s">
        <v>15</v>
      </c>
      <c r="G40" s="28" t="s">
        <v>61</v>
      </c>
      <c r="H40" t="s">
        <v>58</v>
      </c>
      <c r="I40" t="s">
        <v>14</v>
      </c>
      <c r="J40" s="28" t="s">
        <v>61</v>
      </c>
      <c r="K40" t="s">
        <v>15</v>
      </c>
    </row>
    <row r="41" spans="1:13" ht="15.75">
      <c r="A41">
        <f>D41/D54</f>
        <v>1.8410855693088335</v>
      </c>
      <c r="C41" s="13" t="s">
        <v>13</v>
      </c>
      <c r="D41" s="54">
        <v>19157.6</v>
      </c>
      <c r="E41">
        <v>1</v>
      </c>
      <c r="F41" s="13" t="s">
        <v>13</v>
      </c>
      <c r="G41" s="54">
        <v>19157.6</v>
      </c>
      <c r="H41" s="46"/>
      <c r="I41" s="13" t="s">
        <v>4</v>
      </c>
      <c r="J41" s="54">
        <v>18609.4</v>
      </c>
      <c r="K41">
        <v>1</v>
      </c>
      <c r="M41" s="25">
        <f>D41/D54</f>
        <v>1.8410855693088335</v>
      </c>
    </row>
    <row r="42" spans="3:11" ht="15.75">
      <c r="C42" s="13" t="s">
        <v>4</v>
      </c>
      <c r="D42" s="54">
        <v>18998.7</v>
      </c>
      <c r="E42">
        <v>2</v>
      </c>
      <c r="F42" s="13" t="s">
        <v>4</v>
      </c>
      <c r="G42" s="54">
        <v>18998.7</v>
      </c>
      <c r="H42" s="46"/>
      <c r="I42" s="13" t="s">
        <v>13</v>
      </c>
      <c r="J42" s="54">
        <v>16822</v>
      </c>
      <c r="K42">
        <v>2</v>
      </c>
    </row>
    <row r="43" spans="3:11" ht="15.75">
      <c r="C43" s="13" t="s">
        <v>5</v>
      </c>
      <c r="D43" s="54">
        <v>18782.03</v>
      </c>
      <c r="E43">
        <v>3</v>
      </c>
      <c r="F43" s="13" t="s">
        <v>5</v>
      </c>
      <c r="G43" s="54">
        <v>18782.03</v>
      </c>
      <c r="H43" s="46"/>
      <c r="I43" s="13" t="s">
        <v>5</v>
      </c>
      <c r="J43" s="54">
        <v>16483.17</v>
      </c>
      <c r="K43">
        <v>3</v>
      </c>
    </row>
    <row r="44" spans="3:11" ht="15.75">
      <c r="C44" s="13" t="s">
        <v>7</v>
      </c>
      <c r="D44" s="54">
        <v>16376.9</v>
      </c>
      <c r="E44">
        <v>4</v>
      </c>
      <c r="F44" s="13" t="s">
        <v>7</v>
      </c>
      <c r="G44" s="54">
        <v>16376.9</v>
      </c>
      <c r="H44" s="46"/>
      <c r="I44" s="13" t="s">
        <v>1</v>
      </c>
      <c r="J44" s="54">
        <v>15258</v>
      </c>
      <c r="K44">
        <v>4</v>
      </c>
    </row>
    <row r="45" spans="3:11" ht="15.75">
      <c r="C45" s="13" t="s">
        <v>1</v>
      </c>
      <c r="D45" s="54">
        <v>16255.3</v>
      </c>
      <c r="E45">
        <v>5</v>
      </c>
      <c r="F45" s="13" t="s">
        <v>1</v>
      </c>
      <c r="G45" s="54">
        <v>16255.3</v>
      </c>
      <c r="H45" s="46"/>
      <c r="I45" s="13" t="s">
        <v>7</v>
      </c>
      <c r="J45" s="54">
        <v>14835.1</v>
      </c>
      <c r="K45">
        <v>5</v>
      </c>
    </row>
    <row r="46" spans="3:11" ht="15.75">
      <c r="C46" s="13" t="s">
        <v>2</v>
      </c>
      <c r="D46" s="54">
        <v>13434.9</v>
      </c>
      <c r="E46">
        <v>6</v>
      </c>
      <c r="F46" s="13" t="s">
        <v>2</v>
      </c>
      <c r="G46" s="54">
        <v>13434.9</v>
      </c>
      <c r="H46" s="46"/>
      <c r="I46" s="13" t="s">
        <v>10</v>
      </c>
      <c r="J46" s="54">
        <v>11725.5</v>
      </c>
      <c r="K46">
        <v>6</v>
      </c>
    </row>
    <row r="47" spans="3:11" ht="15.75">
      <c r="C47" s="13" t="s">
        <v>6</v>
      </c>
      <c r="D47" s="54">
        <v>13267.1</v>
      </c>
      <c r="E47">
        <v>7</v>
      </c>
      <c r="F47" s="13" t="s">
        <v>6</v>
      </c>
      <c r="G47" s="54">
        <v>13267.1</v>
      </c>
      <c r="H47" s="46"/>
      <c r="I47" s="17" t="s">
        <v>0</v>
      </c>
      <c r="J47" s="65">
        <v>11660.4</v>
      </c>
      <c r="K47">
        <v>7</v>
      </c>
    </row>
    <row r="48" spans="3:11" ht="15.75">
      <c r="C48" s="13" t="s">
        <v>9</v>
      </c>
      <c r="D48" s="54">
        <v>13025.9</v>
      </c>
      <c r="E48">
        <v>8</v>
      </c>
      <c r="F48" s="13" t="s">
        <v>9</v>
      </c>
      <c r="G48" s="54">
        <v>13025.9</v>
      </c>
      <c r="H48" s="46"/>
      <c r="I48" s="13" t="s">
        <v>2</v>
      </c>
      <c r="J48" s="54">
        <v>11568.4</v>
      </c>
      <c r="K48">
        <v>8</v>
      </c>
    </row>
    <row r="49" spans="3:11" ht="15.75">
      <c r="C49" s="13" t="s">
        <v>10</v>
      </c>
      <c r="D49" s="54">
        <v>12985</v>
      </c>
      <c r="E49">
        <v>9</v>
      </c>
      <c r="F49" s="13" t="s">
        <v>10</v>
      </c>
      <c r="G49" s="54">
        <v>12985</v>
      </c>
      <c r="H49" s="46"/>
      <c r="I49" s="13" t="s">
        <v>6</v>
      </c>
      <c r="J49" s="54">
        <v>11437.9</v>
      </c>
      <c r="K49">
        <v>9</v>
      </c>
    </row>
    <row r="50" spans="3:11" ht="15.75">
      <c r="C50" s="17" t="s">
        <v>0</v>
      </c>
      <c r="D50" s="56">
        <v>12636.2</v>
      </c>
      <c r="E50">
        <v>10</v>
      </c>
      <c r="F50" s="17" t="s">
        <v>0</v>
      </c>
      <c r="G50" s="56">
        <v>12636.2</v>
      </c>
      <c r="H50" s="46"/>
      <c r="I50" s="13" t="s">
        <v>44</v>
      </c>
      <c r="J50" s="54">
        <v>10871.8</v>
      </c>
      <c r="K50">
        <v>10</v>
      </c>
    </row>
    <row r="51" spans="3:11" ht="15.75">
      <c r="C51" s="13" t="s">
        <v>44</v>
      </c>
      <c r="D51" s="54">
        <v>11025.6</v>
      </c>
      <c r="E51">
        <v>11</v>
      </c>
      <c r="F51" s="13" t="s">
        <v>44</v>
      </c>
      <c r="G51" s="54">
        <v>11025.6</v>
      </c>
      <c r="H51" s="46"/>
      <c r="I51" s="13" t="s">
        <v>9</v>
      </c>
      <c r="J51" s="54">
        <v>10725.64</v>
      </c>
      <c r="K51">
        <v>11</v>
      </c>
    </row>
    <row r="52" spans="3:11" ht="15.75">
      <c r="C52" s="13" t="s">
        <v>3</v>
      </c>
      <c r="D52" s="54">
        <v>10868.2</v>
      </c>
      <c r="E52">
        <v>12</v>
      </c>
      <c r="F52" s="13" t="s">
        <v>3</v>
      </c>
      <c r="G52" s="54">
        <v>10868.2</v>
      </c>
      <c r="H52" s="46"/>
      <c r="I52" s="13" t="s">
        <v>11</v>
      </c>
      <c r="J52" s="54">
        <v>10096.2</v>
      </c>
      <c r="K52">
        <v>12</v>
      </c>
    </row>
    <row r="53" spans="3:11" ht="15.75">
      <c r="C53" s="13" t="s">
        <v>11</v>
      </c>
      <c r="D53" s="54">
        <v>10554.1</v>
      </c>
      <c r="E53">
        <v>13</v>
      </c>
      <c r="F53" s="13" t="s">
        <v>11</v>
      </c>
      <c r="G53" s="54">
        <v>10554.1</v>
      </c>
      <c r="H53" s="46"/>
      <c r="I53" s="13" t="s">
        <v>3</v>
      </c>
      <c r="J53" s="54">
        <v>9785</v>
      </c>
      <c r="K53">
        <v>13</v>
      </c>
    </row>
    <row r="54" spans="3:11" ht="15.75">
      <c r="C54" s="13" t="s">
        <v>16</v>
      </c>
      <c r="D54" s="54">
        <v>10405.6</v>
      </c>
      <c r="E54">
        <v>14</v>
      </c>
      <c r="F54" s="13" t="s">
        <v>16</v>
      </c>
      <c r="G54" s="54">
        <v>10405.6</v>
      </c>
      <c r="H54" s="46"/>
      <c r="I54" s="13" t="s">
        <v>16</v>
      </c>
      <c r="J54" s="54">
        <v>9268</v>
      </c>
      <c r="K54">
        <v>14</v>
      </c>
    </row>
    <row r="56" ht="12.75">
      <c r="G56" s="25"/>
    </row>
    <row r="57" spans="3:4" ht="15.75">
      <c r="C57" s="214" t="s">
        <v>9</v>
      </c>
      <c r="D57" s="215">
        <v>112.5</v>
      </c>
    </row>
    <row r="58" spans="3:4" ht="15.75">
      <c r="C58" s="13" t="s">
        <v>16</v>
      </c>
      <c r="D58" s="52">
        <v>112.4</v>
      </c>
    </row>
    <row r="59" spans="3:4" ht="15.75">
      <c r="C59" s="13" t="s">
        <v>2</v>
      </c>
      <c r="D59" s="52">
        <v>112.2</v>
      </c>
    </row>
    <row r="60" spans="3:4" ht="15.75">
      <c r="C60" s="13" t="s">
        <v>3</v>
      </c>
      <c r="D60" s="52">
        <v>111.1</v>
      </c>
    </row>
    <row r="61" spans="3:4" ht="15.75">
      <c r="C61" s="17" t="s">
        <v>0</v>
      </c>
      <c r="D61" s="56">
        <v>110.5</v>
      </c>
    </row>
    <row r="62" spans="3:4" ht="15.75">
      <c r="C62" s="13" t="s">
        <v>7</v>
      </c>
      <c r="D62" s="52">
        <v>110</v>
      </c>
    </row>
    <row r="63" spans="3:4" ht="15.75">
      <c r="C63" s="13" t="s">
        <v>10</v>
      </c>
      <c r="D63" s="52">
        <v>109.8</v>
      </c>
    </row>
    <row r="64" spans="3:4" ht="15.75">
      <c r="C64" s="13" t="s">
        <v>6</v>
      </c>
      <c r="D64" s="52">
        <v>108.7</v>
      </c>
    </row>
    <row r="65" spans="3:4" ht="15.75">
      <c r="C65" s="13" t="s">
        <v>5</v>
      </c>
      <c r="D65" s="52">
        <v>108</v>
      </c>
    </row>
    <row r="66" spans="3:4" ht="15.75">
      <c r="C66" s="13" t="s">
        <v>13</v>
      </c>
      <c r="D66" s="52">
        <v>107.7</v>
      </c>
    </row>
    <row r="67" spans="3:4" ht="15.75">
      <c r="C67" s="13" t="s">
        <v>1</v>
      </c>
      <c r="D67" s="52">
        <v>106.8</v>
      </c>
    </row>
    <row r="68" spans="3:4" ht="15.75">
      <c r="C68" s="13" t="s">
        <v>11</v>
      </c>
      <c r="D68" s="52">
        <v>105</v>
      </c>
    </row>
    <row r="69" spans="3:4" ht="15.75">
      <c r="C69" s="13" t="s">
        <v>44</v>
      </c>
      <c r="D69" s="52">
        <v>103.1</v>
      </c>
    </row>
    <row r="70" spans="3:4" ht="15.75">
      <c r="C70" s="13" t="s">
        <v>4</v>
      </c>
      <c r="D70" s="52">
        <v>101.6</v>
      </c>
    </row>
    <row r="71" spans="3:4" ht="12.75">
      <c r="C71" s="10"/>
      <c r="D71" s="10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25</oddHeader>
  </headerFooter>
  <colBreaks count="1" manualBreakCount="1">
    <brk id="17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G5" sqref="G5"/>
    </sheetView>
  </sheetViews>
  <sheetFormatPr defaultColWidth="9.33203125" defaultRowHeight="12.75"/>
  <cols>
    <col min="2" max="2" width="10.83203125" style="0" customWidth="1"/>
    <col min="3" max="3" width="21.16015625" style="0" customWidth="1"/>
    <col min="4" max="4" width="11.66015625" style="0" customWidth="1"/>
    <col min="5" max="5" width="11.33203125" style="0" customWidth="1"/>
    <col min="6" max="6" width="20.16015625" style="0" customWidth="1"/>
    <col min="7" max="7" width="11.16015625" style="0" customWidth="1"/>
    <col min="9" max="9" width="24.66015625" style="0" customWidth="1"/>
    <col min="10" max="10" width="13" style="0" customWidth="1"/>
  </cols>
  <sheetData>
    <row r="1" spans="1:14" ht="19.5" customHeight="1">
      <c r="A1" s="222" t="s">
        <v>23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12"/>
      <c r="N1" s="12"/>
    </row>
    <row r="2" spans="1:6" ht="51.75" customHeight="1">
      <c r="A2" s="1"/>
      <c r="B2" s="1"/>
      <c r="C2" s="10"/>
      <c r="D2" s="28" t="s">
        <v>93</v>
      </c>
      <c r="E2" s="28" t="s">
        <v>94</v>
      </c>
      <c r="F2" s="11" t="s">
        <v>19</v>
      </c>
    </row>
    <row r="3" spans="3:7" ht="19.5" customHeight="1">
      <c r="C3" s="13" t="s">
        <v>1</v>
      </c>
      <c r="D3" s="52">
        <v>16962.8</v>
      </c>
      <c r="E3" s="52">
        <v>15447.7</v>
      </c>
      <c r="F3" s="52">
        <v>111.4</v>
      </c>
      <c r="G3" s="37"/>
    </row>
    <row r="4" spans="3:7" ht="19.5" customHeight="1">
      <c r="C4" s="13" t="s">
        <v>16</v>
      </c>
      <c r="D4" s="52">
        <v>13049.1</v>
      </c>
      <c r="E4" s="52">
        <v>11777.1</v>
      </c>
      <c r="F4" s="52">
        <v>110.5</v>
      </c>
      <c r="G4" s="37"/>
    </row>
    <row r="5" spans="3:7" ht="19.5" customHeight="1">
      <c r="C5" s="13" t="s">
        <v>11</v>
      </c>
      <c r="D5" s="52">
        <v>11602.2</v>
      </c>
      <c r="E5" s="52">
        <v>10570.7</v>
      </c>
      <c r="F5" s="52">
        <v>108.5</v>
      </c>
      <c r="G5" s="37"/>
    </row>
    <row r="6" spans="3:7" ht="19.5" customHeight="1">
      <c r="C6" s="13" t="s">
        <v>5</v>
      </c>
      <c r="D6" s="52">
        <v>17788.7</v>
      </c>
      <c r="E6" s="52">
        <v>16064.7</v>
      </c>
      <c r="F6" s="52">
        <v>112.6</v>
      </c>
      <c r="G6" s="37"/>
    </row>
    <row r="7" spans="3:7" ht="19.5" customHeight="1">
      <c r="C7" s="17" t="s">
        <v>0</v>
      </c>
      <c r="D7" s="56">
        <v>14609.5</v>
      </c>
      <c r="E7" s="56">
        <v>13307.6</v>
      </c>
      <c r="F7" s="56">
        <v>110.7</v>
      </c>
      <c r="G7" s="37"/>
    </row>
    <row r="8" spans="3:7" ht="19.5" customHeight="1">
      <c r="C8" s="13" t="s">
        <v>3</v>
      </c>
      <c r="D8" s="52">
        <v>13316.8</v>
      </c>
      <c r="E8" s="146">
        <v>11916.2</v>
      </c>
      <c r="F8" s="52">
        <v>111.9</v>
      </c>
      <c r="G8" s="37"/>
    </row>
    <row r="9" spans="3:7" ht="19.5" customHeight="1">
      <c r="C9" s="13" t="s">
        <v>13</v>
      </c>
      <c r="D9" s="52">
        <v>18093.1</v>
      </c>
      <c r="E9" s="52">
        <v>15941.7</v>
      </c>
      <c r="F9" s="52">
        <v>111.7</v>
      </c>
      <c r="G9" s="37"/>
    </row>
    <row r="10" spans="3:7" ht="19.5" customHeight="1">
      <c r="C10" s="13" t="s">
        <v>6</v>
      </c>
      <c r="D10" s="52">
        <v>13751.4</v>
      </c>
      <c r="E10" s="157">
        <v>12623.5</v>
      </c>
      <c r="F10" s="52">
        <v>110.1</v>
      </c>
      <c r="G10" s="37"/>
    </row>
    <row r="11" spans="3:7" ht="19.5" customHeight="1">
      <c r="C11" s="13" t="s">
        <v>7</v>
      </c>
      <c r="D11" s="52">
        <v>16880.6</v>
      </c>
      <c r="E11" s="52">
        <v>15781</v>
      </c>
      <c r="F11" s="52">
        <v>111.6</v>
      </c>
      <c r="G11" s="37"/>
    </row>
    <row r="12" spans="3:7" ht="19.5" customHeight="1">
      <c r="C12" s="13" t="s">
        <v>2</v>
      </c>
      <c r="D12" s="52">
        <v>15786.3</v>
      </c>
      <c r="E12" s="52">
        <v>14224.1</v>
      </c>
      <c r="F12" s="52">
        <v>110.1</v>
      </c>
      <c r="G12" s="37"/>
    </row>
    <row r="13" spans="3:7" ht="19.5" customHeight="1">
      <c r="C13" s="13" t="s">
        <v>10</v>
      </c>
      <c r="D13" s="52">
        <v>15053.4</v>
      </c>
      <c r="E13" s="52">
        <v>13419.4</v>
      </c>
      <c r="F13" s="52">
        <v>112.1</v>
      </c>
      <c r="G13" s="37"/>
    </row>
    <row r="14" spans="3:7" ht="19.5" customHeight="1">
      <c r="C14" s="13" t="s">
        <v>4</v>
      </c>
      <c r="D14" s="52">
        <v>17298</v>
      </c>
      <c r="E14" s="52">
        <v>15459.3</v>
      </c>
      <c r="F14" s="52">
        <v>112.6</v>
      </c>
      <c r="G14" s="37"/>
    </row>
    <row r="15" spans="3:7" ht="19.5" customHeight="1">
      <c r="C15" s="13" t="s">
        <v>44</v>
      </c>
      <c r="D15" s="52">
        <v>14995</v>
      </c>
      <c r="E15" s="55">
        <v>13539.2</v>
      </c>
      <c r="F15" s="52">
        <v>112.6</v>
      </c>
      <c r="G15" s="37"/>
    </row>
    <row r="16" spans="3:7" ht="19.5" customHeight="1">
      <c r="C16" s="13" t="s">
        <v>9</v>
      </c>
      <c r="D16" s="52">
        <v>13998</v>
      </c>
      <c r="E16" s="146">
        <v>12567.4</v>
      </c>
      <c r="F16" s="52">
        <v>111.5</v>
      </c>
      <c r="G16" s="3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83</v>
      </c>
      <c r="E40" t="s">
        <v>15</v>
      </c>
      <c r="G40" s="30" t="s">
        <v>83</v>
      </c>
      <c r="H40" t="s">
        <v>12</v>
      </c>
      <c r="I40" t="s">
        <v>14</v>
      </c>
      <c r="J40" s="30" t="s">
        <v>83</v>
      </c>
      <c r="K40" t="s">
        <v>15</v>
      </c>
    </row>
    <row r="41" spans="3:11" ht="15.75">
      <c r="C41" s="13" t="s">
        <v>13</v>
      </c>
      <c r="D41" s="52">
        <v>18093.1</v>
      </c>
      <c r="E41">
        <v>1</v>
      </c>
      <c r="F41" s="13" t="s">
        <v>13</v>
      </c>
      <c r="G41" s="52">
        <v>18.0931</v>
      </c>
      <c r="H41" s="41">
        <v>21.819</v>
      </c>
      <c r="I41" s="13" t="s">
        <v>5</v>
      </c>
      <c r="J41" s="52">
        <v>16064.7</v>
      </c>
      <c r="K41">
        <v>1</v>
      </c>
    </row>
    <row r="42" spans="3:11" ht="15.75">
      <c r="C42" s="13" t="s">
        <v>5</v>
      </c>
      <c r="D42" s="52">
        <v>17788.7</v>
      </c>
      <c r="E42">
        <v>2</v>
      </c>
      <c r="F42" s="13" t="s">
        <v>5</v>
      </c>
      <c r="G42" s="52">
        <v>17.7887</v>
      </c>
      <c r="H42" s="41">
        <v>21.819</v>
      </c>
      <c r="I42" s="13" t="s">
        <v>13</v>
      </c>
      <c r="J42" s="52">
        <v>15941.7</v>
      </c>
      <c r="K42">
        <v>2</v>
      </c>
    </row>
    <row r="43" spans="3:11" ht="15.75">
      <c r="C43" s="13" t="s">
        <v>4</v>
      </c>
      <c r="D43" s="52">
        <v>17298</v>
      </c>
      <c r="E43">
        <v>3</v>
      </c>
      <c r="F43" s="13" t="s">
        <v>4</v>
      </c>
      <c r="G43" s="52">
        <v>17.298</v>
      </c>
      <c r="H43" s="41">
        <v>21.819</v>
      </c>
      <c r="I43" s="13" t="s">
        <v>7</v>
      </c>
      <c r="J43" s="52">
        <v>15781</v>
      </c>
      <c r="K43">
        <v>3</v>
      </c>
    </row>
    <row r="44" spans="3:11" ht="15.75">
      <c r="C44" s="13" t="s">
        <v>1</v>
      </c>
      <c r="D44" s="52">
        <v>16962.8</v>
      </c>
      <c r="E44">
        <v>4</v>
      </c>
      <c r="F44" s="13" t="s">
        <v>1</v>
      </c>
      <c r="G44" s="52">
        <v>16.9628</v>
      </c>
      <c r="H44" s="41">
        <v>21.819</v>
      </c>
      <c r="I44" s="13" t="s">
        <v>4</v>
      </c>
      <c r="J44" s="52">
        <v>15459.3</v>
      </c>
      <c r="K44">
        <v>4</v>
      </c>
    </row>
    <row r="45" spans="3:11" ht="15.75">
      <c r="C45" s="13" t="s">
        <v>7</v>
      </c>
      <c r="D45" s="52">
        <v>16880.6</v>
      </c>
      <c r="E45">
        <v>5</v>
      </c>
      <c r="F45" s="13" t="s">
        <v>7</v>
      </c>
      <c r="G45" s="52">
        <v>16.8806</v>
      </c>
      <c r="H45" s="41">
        <v>21.819</v>
      </c>
      <c r="I45" s="13" t="s">
        <v>1</v>
      </c>
      <c r="J45" s="52">
        <v>15447.7</v>
      </c>
      <c r="K45">
        <v>5</v>
      </c>
    </row>
    <row r="46" spans="3:11" ht="15.75">
      <c r="C46" s="13" t="s">
        <v>2</v>
      </c>
      <c r="D46" s="52">
        <v>15786.3</v>
      </c>
      <c r="E46">
        <v>6</v>
      </c>
      <c r="F46" s="13" t="s">
        <v>2</v>
      </c>
      <c r="G46" s="52">
        <v>15.7863</v>
      </c>
      <c r="H46" s="41">
        <v>21.819</v>
      </c>
      <c r="I46" s="13" t="s">
        <v>2</v>
      </c>
      <c r="J46" s="52">
        <v>14224.1</v>
      </c>
      <c r="K46">
        <v>6</v>
      </c>
    </row>
    <row r="47" spans="3:11" ht="15.75">
      <c r="C47" s="13" t="s">
        <v>10</v>
      </c>
      <c r="D47" s="52">
        <v>15053.4</v>
      </c>
      <c r="E47">
        <v>7</v>
      </c>
      <c r="F47" s="13" t="s">
        <v>10</v>
      </c>
      <c r="G47" s="52">
        <v>15.0534</v>
      </c>
      <c r="H47" s="41">
        <v>21.819</v>
      </c>
      <c r="I47" s="13" t="s">
        <v>44</v>
      </c>
      <c r="J47" s="55">
        <v>13539.2</v>
      </c>
      <c r="K47">
        <v>7</v>
      </c>
    </row>
    <row r="48" spans="3:11" ht="15.75">
      <c r="C48" s="13" t="s">
        <v>44</v>
      </c>
      <c r="D48" s="52">
        <v>14995</v>
      </c>
      <c r="E48">
        <v>8</v>
      </c>
      <c r="F48" s="13" t="s">
        <v>44</v>
      </c>
      <c r="G48" s="52">
        <v>14.995</v>
      </c>
      <c r="H48" s="41">
        <v>21.819</v>
      </c>
      <c r="I48" s="13" t="s">
        <v>10</v>
      </c>
      <c r="J48" s="52">
        <v>13419.4</v>
      </c>
      <c r="K48">
        <v>8</v>
      </c>
    </row>
    <row r="49" spans="3:11" ht="15.75">
      <c r="C49" s="17" t="s">
        <v>0</v>
      </c>
      <c r="D49" s="56">
        <v>14609.5</v>
      </c>
      <c r="E49">
        <v>9</v>
      </c>
      <c r="F49" s="17" t="s">
        <v>0</v>
      </c>
      <c r="G49" s="56">
        <v>14.6095</v>
      </c>
      <c r="H49" s="41">
        <v>21.819</v>
      </c>
      <c r="I49" s="17" t="s">
        <v>0</v>
      </c>
      <c r="J49" s="56">
        <v>13307.6</v>
      </c>
      <c r="K49">
        <v>9</v>
      </c>
    </row>
    <row r="50" spans="3:11" ht="15.75">
      <c r="C50" s="13" t="s">
        <v>9</v>
      </c>
      <c r="D50" s="52">
        <v>13998</v>
      </c>
      <c r="E50">
        <v>10</v>
      </c>
      <c r="F50" s="13" t="s">
        <v>9</v>
      </c>
      <c r="G50" s="52">
        <v>13.998</v>
      </c>
      <c r="H50" s="41">
        <v>21.819</v>
      </c>
      <c r="I50" s="13" t="s">
        <v>6</v>
      </c>
      <c r="J50" s="157">
        <v>12623.5</v>
      </c>
      <c r="K50">
        <v>10</v>
      </c>
    </row>
    <row r="51" spans="3:11" ht="15.75">
      <c r="C51" s="13" t="s">
        <v>6</v>
      </c>
      <c r="D51" s="52">
        <v>13751.4</v>
      </c>
      <c r="E51">
        <v>11</v>
      </c>
      <c r="F51" s="13" t="s">
        <v>6</v>
      </c>
      <c r="G51" s="52">
        <v>13.7514</v>
      </c>
      <c r="H51" s="41">
        <v>21.819</v>
      </c>
      <c r="I51" s="13" t="s">
        <v>9</v>
      </c>
      <c r="J51" s="146">
        <v>12567.4</v>
      </c>
      <c r="K51">
        <v>11</v>
      </c>
    </row>
    <row r="52" spans="3:11" ht="15.75">
      <c r="C52" s="13" t="s">
        <v>3</v>
      </c>
      <c r="D52" s="52">
        <v>13316.8</v>
      </c>
      <c r="E52">
        <v>12</v>
      </c>
      <c r="F52" s="13" t="s">
        <v>3</v>
      </c>
      <c r="G52" s="52">
        <v>13.3168</v>
      </c>
      <c r="H52" s="41">
        <v>21.819</v>
      </c>
      <c r="I52" s="13" t="s">
        <v>3</v>
      </c>
      <c r="J52" s="146">
        <v>11916.2</v>
      </c>
      <c r="K52">
        <v>12</v>
      </c>
    </row>
    <row r="53" spans="3:11" ht="15.75">
      <c r="C53" s="13" t="s">
        <v>16</v>
      </c>
      <c r="D53" s="52">
        <v>13049.1</v>
      </c>
      <c r="E53">
        <v>13</v>
      </c>
      <c r="F53" s="13" t="s">
        <v>16</v>
      </c>
      <c r="G53" s="52">
        <v>13.0491</v>
      </c>
      <c r="H53" s="41">
        <v>21.819</v>
      </c>
      <c r="I53" s="13" t="s">
        <v>16</v>
      </c>
      <c r="J53" s="52">
        <v>11777.1</v>
      </c>
      <c r="K53">
        <v>13</v>
      </c>
    </row>
    <row r="54" spans="3:11" ht="15.75">
      <c r="C54" s="13" t="s">
        <v>11</v>
      </c>
      <c r="D54" s="52">
        <v>11602.2</v>
      </c>
      <c r="E54">
        <v>14</v>
      </c>
      <c r="F54" s="13" t="s">
        <v>11</v>
      </c>
      <c r="G54" s="52">
        <v>11.6022</v>
      </c>
      <c r="H54" s="41">
        <v>21.819</v>
      </c>
      <c r="I54" s="13" t="s">
        <v>11</v>
      </c>
      <c r="J54" s="52">
        <v>10570.7</v>
      </c>
      <c r="K54">
        <v>14</v>
      </c>
    </row>
    <row r="58" spans="3:4" ht="15.75">
      <c r="C58" s="214" t="s">
        <v>5</v>
      </c>
      <c r="D58" s="215">
        <v>112.6</v>
      </c>
    </row>
    <row r="59" spans="3:6" ht="15.75">
      <c r="C59" s="13" t="s">
        <v>4</v>
      </c>
      <c r="D59" s="52">
        <v>112.6</v>
      </c>
      <c r="F59" s="52"/>
    </row>
    <row r="60" spans="3:6" ht="15.75">
      <c r="C60" s="13" t="s">
        <v>44</v>
      </c>
      <c r="D60" s="52">
        <v>112.6</v>
      </c>
      <c r="F60" s="52"/>
    </row>
    <row r="61" spans="3:6" ht="15.75">
      <c r="C61" s="13" t="s">
        <v>10</v>
      </c>
      <c r="D61" s="52">
        <v>112.1</v>
      </c>
      <c r="F61" s="25">
        <f>D41/D54</f>
        <v>1.5594542414369685</v>
      </c>
    </row>
    <row r="62" spans="3:4" ht="15.75">
      <c r="C62" s="13" t="s">
        <v>3</v>
      </c>
      <c r="D62" s="52">
        <v>111.9</v>
      </c>
    </row>
    <row r="63" spans="3:4" ht="15.75">
      <c r="C63" s="13" t="s">
        <v>13</v>
      </c>
      <c r="D63" s="52">
        <v>111.7</v>
      </c>
    </row>
    <row r="64" spans="3:4" ht="15.75">
      <c r="C64" s="13" t="s">
        <v>7</v>
      </c>
      <c r="D64" s="52">
        <v>111.6</v>
      </c>
    </row>
    <row r="65" spans="3:4" ht="15.75">
      <c r="C65" s="13" t="s">
        <v>9</v>
      </c>
      <c r="D65" s="52">
        <v>111.5</v>
      </c>
    </row>
    <row r="66" spans="3:4" ht="15.75">
      <c r="C66" s="13" t="s">
        <v>1</v>
      </c>
      <c r="D66" s="52">
        <v>111.4</v>
      </c>
    </row>
    <row r="67" spans="3:4" ht="15.75">
      <c r="C67" s="17" t="s">
        <v>0</v>
      </c>
      <c r="D67" s="56">
        <v>110.7</v>
      </c>
    </row>
    <row r="68" spans="3:4" ht="15.75">
      <c r="C68" s="13" t="s">
        <v>16</v>
      </c>
      <c r="D68" s="52">
        <v>110.5</v>
      </c>
    </row>
    <row r="69" spans="3:4" ht="15.75">
      <c r="C69" s="13" t="s">
        <v>6</v>
      </c>
      <c r="D69" s="52">
        <v>110.1</v>
      </c>
    </row>
    <row r="70" spans="3:4" ht="15.75">
      <c r="C70" s="13" t="s">
        <v>2</v>
      </c>
      <c r="D70" s="52">
        <v>110.1</v>
      </c>
    </row>
    <row r="71" spans="3:4" ht="15.75">
      <c r="C71" s="13" t="s">
        <v>11</v>
      </c>
      <c r="D71" s="52">
        <v>108.5</v>
      </c>
    </row>
    <row r="72" spans="3:4" ht="12.75">
      <c r="C72" s="10"/>
      <c r="D72" s="10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26</oddHeader>
  </headerFooter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G2" sqref="G2"/>
    </sheetView>
  </sheetViews>
  <sheetFormatPr defaultColWidth="9.33203125" defaultRowHeight="12.75"/>
  <cols>
    <col min="1" max="1" width="8" style="0" customWidth="1"/>
    <col min="2" max="2" width="8.66015625" style="0" customWidth="1"/>
    <col min="3" max="3" width="21.16015625" style="0" customWidth="1"/>
    <col min="4" max="4" width="15.66015625" style="0" customWidth="1"/>
    <col min="5" max="5" width="16" style="0" customWidth="1"/>
    <col min="6" max="6" width="15.66015625" style="0" customWidth="1"/>
    <col min="7" max="7" width="11" style="0" customWidth="1"/>
    <col min="8" max="8" width="9.66015625" style="0" customWidth="1"/>
    <col min="9" max="9" width="16.66015625" style="0" customWidth="1"/>
    <col min="10" max="10" width="19.33203125" style="0" customWidth="1"/>
    <col min="13" max="13" width="22.16015625" style="0" customWidth="1"/>
  </cols>
  <sheetData>
    <row r="1" spans="1:14" ht="43.5" customHeight="1">
      <c r="A1" s="222" t="s">
        <v>38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31"/>
      <c r="N1" s="31"/>
    </row>
    <row r="2" spans="1:6" ht="51" customHeight="1">
      <c r="A2" s="1"/>
      <c r="B2" s="1"/>
      <c r="C2" s="51"/>
      <c r="D2" s="28" t="s">
        <v>74</v>
      </c>
      <c r="E2" s="28" t="s">
        <v>75</v>
      </c>
      <c r="F2" s="11" t="s">
        <v>70</v>
      </c>
    </row>
    <row r="3" spans="3:8" ht="19.5" customHeight="1">
      <c r="C3" s="13" t="s">
        <v>1</v>
      </c>
      <c r="D3" s="33">
        <v>110.1</v>
      </c>
      <c r="E3" s="52">
        <v>115.2</v>
      </c>
      <c r="F3" s="43">
        <f>D3-E3</f>
        <v>-5.1000000000000085</v>
      </c>
      <c r="G3" s="25"/>
      <c r="H3" s="25"/>
    </row>
    <row r="4" spans="3:8" ht="19.5" customHeight="1">
      <c r="C4" s="13" t="s">
        <v>16</v>
      </c>
      <c r="D4" s="33">
        <v>108</v>
      </c>
      <c r="E4" s="52">
        <v>124.7</v>
      </c>
      <c r="F4" s="43">
        <f aca="true" t="shared" si="0" ref="F4:F16">D4-E4</f>
        <v>-16.700000000000003</v>
      </c>
      <c r="G4" s="25"/>
      <c r="H4" s="25"/>
    </row>
    <row r="5" spans="3:8" ht="19.5" customHeight="1">
      <c r="C5" s="13" t="s">
        <v>11</v>
      </c>
      <c r="D5" s="33">
        <v>107.2</v>
      </c>
      <c r="E5" s="52">
        <v>123.8</v>
      </c>
      <c r="F5" s="43">
        <f t="shared" si="0"/>
        <v>-16.599999999999994</v>
      </c>
      <c r="G5" s="25"/>
      <c r="H5" s="25"/>
    </row>
    <row r="6" spans="3:8" ht="19.5" customHeight="1">
      <c r="C6" s="13" t="s">
        <v>5</v>
      </c>
      <c r="D6" s="36">
        <v>106.6</v>
      </c>
      <c r="E6" s="52">
        <v>107.9</v>
      </c>
      <c r="F6" s="43">
        <f t="shared" si="0"/>
        <v>-1.3000000000000114</v>
      </c>
      <c r="G6" s="25"/>
      <c r="H6" s="25"/>
    </row>
    <row r="7" spans="3:8" ht="19.5" customHeight="1">
      <c r="C7" s="17" t="s">
        <v>0</v>
      </c>
      <c r="D7" s="63">
        <v>105.8</v>
      </c>
      <c r="E7" s="56">
        <v>109.7</v>
      </c>
      <c r="F7" s="43">
        <f t="shared" si="0"/>
        <v>-3.9000000000000057</v>
      </c>
      <c r="G7" s="25"/>
      <c r="H7" s="25"/>
    </row>
    <row r="8" spans="3:8" ht="19.5" customHeight="1">
      <c r="C8" s="13" t="s">
        <v>3</v>
      </c>
      <c r="D8" s="33">
        <v>117.5</v>
      </c>
      <c r="E8" s="52">
        <v>106.9</v>
      </c>
      <c r="F8" s="43">
        <f t="shared" si="0"/>
        <v>10.599999999999994</v>
      </c>
      <c r="G8" s="25"/>
      <c r="H8" s="25"/>
    </row>
    <row r="9" spans="3:8" ht="19.5" customHeight="1">
      <c r="C9" s="13" t="s">
        <v>13</v>
      </c>
      <c r="D9" s="33">
        <v>107.2</v>
      </c>
      <c r="E9" s="52">
        <v>122</v>
      </c>
      <c r="F9" s="43">
        <f t="shared" si="0"/>
        <v>-14.799999999999997</v>
      </c>
      <c r="G9" s="25"/>
      <c r="H9" s="25"/>
    </row>
    <row r="10" spans="3:8" ht="19.5" customHeight="1">
      <c r="C10" s="13" t="s">
        <v>6</v>
      </c>
      <c r="D10" s="33">
        <v>112.7</v>
      </c>
      <c r="E10" s="55">
        <v>109.6</v>
      </c>
      <c r="F10" s="43">
        <f t="shared" si="0"/>
        <v>3.1000000000000085</v>
      </c>
      <c r="G10" s="25"/>
      <c r="H10" s="25"/>
    </row>
    <row r="11" spans="3:8" ht="19.5" customHeight="1">
      <c r="C11" s="13" t="s">
        <v>7</v>
      </c>
      <c r="D11" s="36">
        <v>107.6</v>
      </c>
      <c r="E11" s="55">
        <v>116</v>
      </c>
      <c r="F11" s="43">
        <f t="shared" si="0"/>
        <v>-8.400000000000006</v>
      </c>
      <c r="G11" s="25"/>
      <c r="H11" s="25"/>
    </row>
    <row r="12" spans="3:8" ht="19.5" customHeight="1">
      <c r="C12" s="13" t="s">
        <v>2</v>
      </c>
      <c r="D12" s="33">
        <v>100.4</v>
      </c>
      <c r="E12" s="52">
        <v>110</v>
      </c>
      <c r="F12" s="43">
        <f t="shared" si="0"/>
        <v>-9.599999999999994</v>
      </c>
      <c r="G12" s="25"/>
      <c r="H12" s="25"/>
    </row>
    <row r="13" spans="3:8" ht="19.5" customHeight="1">
      <c r="C13" s="13" t="s">
        <v>10</v>
      </c>
      <c r="D13" s="33">
        <v>116.9</v>
      </c>
      <c r="E13" s="52">
        <v>113.3</v>
      </c>
      <c r="F13" s="43">
        <f t="shared" si="0"/>
        <v>3.6000000000000085</v>
      </c>
      <c r="G13" s="25"/>
      <c r="H13" s="25"/>
    </row>
    <row r="14" spans="3:8" ht="19.5" customHeight="1">
      <c r="C14" s="13" t="s">
        <v>4</v>
      </c>
      <c r="D14" s="36">
        <v>113.5</v>
      </c>
      <c r="E14" s="52">
        <v>110.6</v>
      </c>
      <c r="F14" s="43">
        <f t="shared" si="0"/>
        <v>2.9000000000000057</v>
      </c>
      <c r="G14" s="25"/>
      <c r="H14" s="25"/>
    </row>
    <row r="15" spans="3:8" ht="19.5" customHeight="1">
      <c r="C15" s="13" t="s">
        <v>44</v>
      </c>
      <c r="D15" s="33">
        <v>111.6</v>
      </c>
      <c r="E15" s="52">
        <v>112.1</v>
      </c>
      <c r="F15" s="43">
        <f t="shared" si="0"/>
        <v>-0.5</v>
      </c>
      <c r="G15" s="25"/>
      <c r="H15" s="25"/>
    </row>
    <row r="16" spans="3:8" ht="19.5" customHeight="1">
      <c r="C16" s="13" t="s">
        <v>9</v>
      </c>
      <c r="D16" s="36">
        <v>109.9</v>
      </c>
      <c r="E16" s="52">
        <v>134.2</v>
      </c>
      <c r="F16" s="43">
        <f t="shared" si="0"/>
        <v>-24.299999999999983</v>
      </c>
      <c r="G16" s="25"/>
      <c r="H16" s="2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61</v>
      </c>
      <c r="E40" t="s">
        <v>15</v>
      </c>
      <c r="G40" s="30" t="s">
        <v>61</v>
      </c>
      <c r="H40" t="s">
        <v>12</v>
      </c>
      <c r="I40" t="s">
        <v>14</v>
      </c>
      <c r="J40" s="30" t="s">
        <v>61</v>
      </c>
      <c r="K40" t="s">
        <v>15</v>
      </c>
    </row>
    <row r="41" spans="1:11" ht="15.75">
      <c r="A41">
        <f>100-H41</f>
        <v>-5.299999999999997</v>
      </c>
      <c r="B41" s="25">
        <f>100-D41</f>
        <v>-17.5</v>
      </c>
      <c r="C41" s="13" t="s">
        <v>3</v>
      </c>
      <c r="D41" s="33">
        <v>117.5</v>
      </c>
      <c r="E41">
        <v>1</v>
      </c>
      <c r="F41" s="13" t="s">
        <v>3</v>
      </c>
      <c r="G41" s="33">
        <v>117.5</v>
      </c>
      <c r="H41" s="39">
        <v>105.3</v>
      </c>
      <c r="I41" s="13" t="s">
        <v>9</v>
      </c>
      <c r="J41" s="52">
        <v>134.2</v>
      </c>
      <c r="K41">
        <v>1</v>
      </c>
    </row>
    <row r="42" spans="2:11" ht="15.75">
      <c r="B42" s="25">
        <f aca="true" t="shared" si="1" ref="B42:B54">100-D42</f>
        <v>-16.900000000000006</v>
      </c>
      <c r="C42" s="13" t="s">
        <v>10</v>
      </c>
      <c r="D42" s="33">
        <v>116.9</v>
      </c>
      <c r="E42">
        <v>2</v>
      </c>
      <c r="F42" s="13" t="s">
        <v>10</v>
      </c>
      <c r="G42" s="33">
        <v>116.9</v>
      </c>
      <c r="H42" s="39">
        <v>105.3</v>
      </c>
      <c r="I42" s="13" t="s">
        <v>16</v>
      </c>
      <c r="J42" s="52">
        <v>124.7</v>
      </c>
      <c r="K42">
        <v>2</v>
      </c>
    </row>
    <row r="43" spans="2:11" ht="15.75">
      <c r="B43" s="25">
        <f t="shared" si="1"/>
        <v>-13.5</v>
      </c>
      <c r="C43" s="13" t="s">
        <v>4</v>
      </c>
      <c r="D43" s="36">
        <v>113.5</v>
      </c>
      <c r="E43">
        <v>3</v>
      </c>
      <c r="F43" s="13" t="s">
        <v>4</v>
      </c>
      <c r="G43" s="36">
        <v>113.5</v>
      </c>
      <c r="H43" s="39">
        <v>105.3</v>
      </c>
      <c r="I43" s="13" t="s">
        <v>11</v>
      </c>
      <c r="J43" s="52">
        <v>123.8</v>
      </c>
      <c r="K43">
        <v>3</v>
      </c>
    </row>
    <row r="44" spans="2:11" ht="31.5">
      <c r="B44" s="25">
        <f t="shared" si="1"/>
        <v>-12.700000000000003</v>
      </c>
      <c r="C44" s="13" t="s">
        <v>6</v>
      </c>
      <c r="D44" s="33">
        <v>112.7</v>
      </c>
      <c r="E44">
        <v>4</v>
      </c>
      <c r="F44" s="13" t="s">
        <v>6</v>
      </c>
      <c r="G44" s="33">
        <v>112.7</v>
      </c>
      <c r="H44" s="39">
        <v>105.3</v>
      </c>
      <c r="I44" s="13" t="s">
        <v>13</v>
      </c>
      <c r="J44" s="52">
        <v>122</v>
      </c>
      <c r="K44">
        <v>4</v>
      </c>
    </row>
    <row r="45" spans="2:11" ht="31.5">
      <c r="B45" s="25">
        <f t="shared" si="1"/>
        <v>-11.599999999999994</v>
      </c>
      <c r="C45" s="13" t="s">
        <v>44</v>
      </c>
      <c r="D45" s="33">
        <v>111.6</v>
      </c>
      <c r="E45">
        <v>5</v>
      </c>
      <c r="F45" s="13" t="s">
        <v>44</v>
      </c>
      <c r="G45" s="33">
        <v>111.6</v>
      </c>
      <c r="H45" s="39">
        <v>105.3</v>
      </c>
      <c r="I45" s="13" t="s">
        <v>7</v>
      </c>
      <c r="J45" s="55">
        <v>116</v>
      </c>
      <c r="K45">
        <v>5</v>
      </c>
    </row>
    <row r="46" spans="2:11" ht="31.5">
      <c r="B46" s="25">
        <f t="shared" si="1"/>
        <v>-10.099999999999994</v>
      </c>
      <c r="C46" s="13" t="s">
        <v>1</v>
      </c>
      <c r="D46" s="33">
        <v>110.1</v>
      </c>
      <c r="E46">
        <v>6</v>
      </c>
      <c r="F46" s="13" t="s">
        <v>1</v>
      </c>
      <c r="G46" s="33">
        <v>110.1</v>
      </c>
      <c r="H46" s="39">
        <v>105.3</v>
      </c>
      <c r="I46" s="13" t="s">
        <v>1</v>
      </c>
      <c r="J46" s="52">
        <v>115.2</v>
      </c>
      <c r="K46">
        <v>6</v>
      </c>
    </row>
    <row r="47" spans="2:11" ht="12.75" customHeight="1">
      <c r="B47" s="25">
        <f t="shared" si="1"/>
        <v>-9.900000000000006</v>
      </c>
      <c r="C47" s="13" t="s">
        <v>9</v>
      </c>
      <c r="D47" s="36">
        <v>109.9</v>
      </c>
      <c r="E47">
        <v>7</v>
      </c>
      <c r="F47" s="13" t="s">
        <v>9</v>
      </c>
      <c r="G47" s="36">
        <v>109.9</v>
      </c>
      <c r="H47" s="39">
        <v>105.3</v>
      </c>
      <c r="I47" s="13" t="s">
        <v>10</v>
      </c>
      <c r="J47" s="52">
        <v>113.3</v>
      </c>
      <c r="K47">
        <v>7</v>
      </c>
    </row>
    <row r="48" spans="2:11" ht="15.75">
      <c r="B48" s="25">
        <f t="shared" si="1"/>
        <v>-8</v>
      </c>
      <c r="C48" s="13" t="s">
        <v>16</v>
      </c>
      <c r="D48" s="33">
        <v>108</v>
      </c>
      <c r="E48">
        <v>8</v>
      </c>
      <c r="F48" s="13" t="s">
        <v>16</v>
      </c>
      <c r="G48" s="33">
        <v>108</v>
      </c>
      <c r="H48" s="39">
        <v>105.3</v>
      </c>
      <c r="I48" s="13" t="s">
        <v>44</v>
      </c>
      <c r="J48" s="52">
        <v>112.1</v>
      </c>
      <c r="K48">
        <v>8</v>
      </c>
    </row>
    <row r="49" spans="2:11" ht="13.5" customHeight="1">
      <c r="B49" s="25">
        <f t="shared" si="1"/>
        <v>-7.599999999999994</v>
      </c>
      <c r="C49" s="13" t="s">
        <v>7</v>
      </c>
      <c r="D49" s="36">
        <v>107.6</v>
      </c>
      <c r="E49">
        <v>9</v>
      </c>
      <c r="F49" s="13" t="s">
        <v>7</v>
      </c>
      <c r="G49" s="36">
        <v>107.6</v>
      </c>
      <c r="H49" s="39">
        <v>105.3</v>
      </c>
      <c r="I49" s="13" t="s">
        <v>4</v>
      </c>
      <c r="J49" s="52">
        <v>110.6</v>
      </c>
      <c r="K49">
        <v>9</v>
      </c>
    </row>
    <row r="50" spans="2:11" ht="31.5">
      <c r="B50" s="25">
        <f t="shared" si="1"/>
        <v>-7.200000000000003</v>
      </c>
      <c r="C50" s="13" t="s">
        <v>11</v>
      </c>
      <c r="D50" s="33">
        <v>107.2</v>
      </c>
      <c r="E50" s="147" t="s">
        <v>102</v>
      </c>
      <c r="F50" s="13" t="s">
        <v>11</v>
      </c>
      <c r="G50" s="33">
        <v>107.2</v>
      </c>
      <c r="H50" s="39">
        <v>105.3</v>
      </c>
      <c r="I50" s="13" t="s">
        <v>2</v>
      </c>
      <c r="J50" s="52">
        <v>110</v>
      </c>
      <c r="K50">
        <v>10</v>
      </c>
    </row>
    <row r="51" spans="2:11" ht="31.5">
      <c r="B51" s="25">
        <f t="shared" si="1"/>
        <v>-7.200000000000003</v>
      </c>
      <c r="C51" s="13" t="s">
        <v>13</v>
      </c>
      <c r="D51" s="33">
        <v>107.2</v>
      </c>
      <c r="E51" s="147" t="s">
        <v>102</v>
      </c>
      <c r="F51" s="13" t="s">
        <v>13</v>
      </c>
      <c r="G51" s="33">
        <v>107.2</v>
      </c>
      <c r="H51" s="39">
        <v>105.3</v>
      </c>
      <c r="I51" s="17" t="s">
        <v>0</v>
      </c>
      <c r="J51" s="56">
        <v>109.7</v>
      </c>
      <c r="K51">
        <v>11</v>
      </c>
    </row>
    <row r="52" spans="2:11" ht="15.75">
      <c r="B52" s="25">
        <f t="shared" si="1"/>
        <v>-6.599999999999994</v>
      </c>
      <c r="C52" s="13" t="s">
        <v>5</v>
      </c>
      <c r="D52" s="36">
        <v>106.6</v>
      </c>
      <c r="E52">
        <v>12</v>
      </c>
      <c r="F52" s="13" t="s">
        <v>5</v>
      </c>
      <c r="G52" s="36">
        <v>106.6</v>
      </c>
      <c r="H52" s="39">
        <v>105.3</v>
      </c>
      <c r="I52" s="13" t="s">
        <v>6</v>
      </c>
      <c r="J52" s="55">
        <v>109.6</v>
      </c>
      <c r="K52">
        <v>12</v>
      </c>
    </row>
    <row r="53" spans="2:11" ht="15.75">
      <c r="B53" s="25">
        <f t="shared" si="1"/>
        <v>-5.799999999999997</v>
      </c>
      <c r="C53" s="17" t="s">
        <v>0</v>
      </c>
      <c r="D53" s="63">
        <v>105.8</v>
      </c>
      <c r="E53">
        <v>13</v>
      </c>
      <c r="F53" s="17" t="s">
        <v>0</v>
      </c>
      <c r="G53" s="63">
        <v>105.8</v>
      </c>
      <c r="H53" s="39">
        <v>105.3</v>
      </c>
      <c r="I53" s="13" t="s">
        <v>5</v>
      </c>
      <c r="J53" s="52">
        <v>107.9</v>
      </c>
      <c r="K53">
        <v>13</v>
      </c>
    </row>
    <row r="54" spans="2:11" ht="14.25" customHeight="1">
      <c r="B54" s="25">
        <f t="shared" si="1"/>
        <v>-0.4000000000000057</v>
      </c>
      <c r="C54" s="13" t="s">
        <v>2</v>
      </c>
      <c r="D54" s="33">
        <v>100.4</v>
      </c>
      <c r="E54">
        <v>14</v>
      </c>
      <c r="F54" s="13" t="s">
        <v>2</v>
      </c>
      <c r="G54" s="33">
        <v>100.4</v>
      </c>
      <c r="H54" s="39">
        <v>105.3</v>
      </c>
      <c r="I54" s="13" t="s">
        <v>3</v>
      </c>
      <c r="J54" s="52">
        <v>106.9</v>
      </c>
      <c r="K54">
        <v>14</v>
      </c>
    </row>
    <row r="55" ht="12.75">
      <c r="G55" s="23"/>
    </row>
    <row r="57" ht="13.5" customHeight="1"/>
    <row r="58" ht="12.75" customHeight="1"/>
    <row r="59" ht="12" customHeight="1"/>
    <row r="60" ht="14.25" customHeight="1"/>
    <row r="61" ht="11.25" customHeight="1"/>
    <row r="62" ht="12.75" customHeight="1"/>
    <row r="63" ht="14.25" customHeight="1"/>
    <row r="64" ht="12.75" customHeight="1"/>
    <row r="65" ht="15.75" customHeight="1"/>
    <row r="66" ht="12.75" customHeight="1"/>
    <row r="67" ht="15" customHeight="1"/>
    <row r="68" ht="16.5" customHeight="1"/>
    <row r="69" ht="18" customHeight="1"/>
    <row r="70" ht="16.5" customHeight="1"/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9</oddHeader>
  </headerFooter>
  <colBreaks count="1" manualBreakCount="1">
    <brk id="17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D2" sqref="D2"/>
    </sheetView>
  </sheetViews>
  <sheetFormatPr defaultColWidth="9.33203125" defaultRowHeight="12.75"/>
  <cols>
    <col min="1" max="1" width="26.83203125" style="0" customWidth="1"/>
    <col min="2" max="2" width="15" style="0" customWidth="1"/>
    <col min="3" max="3" width="14.66015625" style="0" customWidth="1"/>
    <col min="4" max="4" width="15.66015625" style="0" customWidth="1"/>
    <col min="5" max="5" width="14" style="0" customWidth="1"/>
    <col min="6" max="6" width="13.16015625" style="0" customWidth="1"/>
    <col min="12" max="12" width="20.16015625" style="0" customWidth="1"/>
    <col min="13" max="13" width="18" style="0" customWidth="1"/>
  </cols>
  <sheetData>
    <row r="1" spans="1:6" ht="39.75" customHeight="1">
      <c r="A1" s="216" t="s">
        <v>56</v>
      </c>
      <c r="B1" s="230"/>
      <c r="C1" s="230"/>
      <c r="D1" s="230"/>
      <c r="E1" s="217"/>
      <c r="F1" s="231"/>
    </row>
    <row r="2" spans="1:6" ht="153" customHeight="1">
      <c r="A2" s="18" t="s">
        <v>14</v>
      </c>
      <c r="B2" s="7"/>
      <c r="C2" s="19" t="s">
        <v>27</v>
      </c>
      <c r="D2" s="19" t="s">
        <v>28</v>
      </c>
      <c r="E2" s="19" t="s">
        <v>29</v>
      </c>
      <c r="F2" s="19" t="s">
        <v>31</v>
      </c>
    </row>
    <row r="3" spans="1:6" ht="18.75">
      <c r="A3" s="218" t="s">
        <v>1</v>
      </c>
      <c r="B3" s="16">
        <v>2011</v>
      </c>
      <c r="C3" s="8">
        <f>DGET('розн.торговля'!$C$40:$E$54,'розн.торговля'!$E$40,Лист3!$B$1:$B$2)</f>
        <v>5</v>
      </c>
      <c r="D3" s="8">
        <f>DGET('общ.питание'!$C$40:$E$54,'общ.питание'!$E$40,Лист3!$B$1:$B$2)</f>
        <v>6</v>
      </c>
      <c r="E3" s="8">
        <f>DGET('пл.услуги'!$C$40:$E$54,'пл.услуги'!$E$40,Лист3!$B$1:$B$2)</f>
        <v>3</v>
      </c>
      <c r="F3" s="8">
        <f>DGET(жилье!$C$40:$E$54,жилье!$E$40,Лист3!$B$1:$B$2)</f>
        <v>4</v>
      </c>
    </row>
    <row r="4" spans="1:6" ht="18.75">
      <c r="A4" s="219"/>
      <c r="B4" s="20">
        <v>2010</v>
      </c>
      <c r="C4" s="21">
        <f>DGET('розн.торговля'!$I$40:$K$54,'розн.торговля'!$K$40,Лист3!$B$1:$B$2)</f>
        <v>4</v>
      </c>
      <c r="D4" s="21">
        <f>DGET('общ.питание'!$I$40:$K$54,'общ.питание'!$K$40,Лист3!$B$1:$B$2)</f>
        <v>7</v>
      </c>
      <c r="E4" s="21">
        <f>DGET('пл.услуги'!$I$40:$K$54,'пл.услуги'!$K$40,Лист3!$B$1:$B$2)</f>
        <v>2</v>
      </c>
      <c r="F4" s="21">
        <f>DGET(жилье!$I$40:$K$54,жилье!$K$40,Лист3!$B$1:$B$2)</f>
        <v>4</v>
      </c>
    </row>
    <row r="5" spans="1:6" ht="18.75">
      <c r="A5" s="218" t="s">
        <v>16</v>
      </c>
      <c r="B5" s="16">
        <v>2011</v>
      </c>
      <c r="C5" s="8">
        <f>DGET('розн.торговля'!$C$40:$E$54,'розн.торговля'!$E$40,Лист3!$C$1:$C$2)</f>
        <v>13</v>
      </c>
      <c r="D5" s="8">
        <f>DGET('общ.питание'!$C$40:$E$54,'общ.питание'!$E$40,Лист3!$C$1:$C$2)</f>
        <v>9</v>
      </c>
      <c r="E5" s="8">
        <f>DGET('пл.услуги'!$C$40:$E$54,'пл.услуги'!$E$40,Лист3!$C$1:$C$2)</f>
        <v>11</v>
      </c>
      <c r="F5" s="8">
        <f>DGET(жилье!$C$40:$E$54,жилье!$E$40,Лист3!$C$1:$C$2)</f>
        <v>3</v>
      </c>
    </row>
    <row r="6" spans="1:6" ht="18.75">
      <c r="A6" s="219"/>
      <c r="B6" s="20">
        <v>2010</v>
      </c>
      <c r="C6" s="21">
        <f>DGET('розн.торговля'!$I$40:$K$54,'розн.торговля'!$K$40,Лист3!$C$1:$C$2)</f>
        <v>13</v>
      </c>
      <c r="D6" s="21">
        <f>DGET('общ.питание'!$I$40:$K$54,'общ.питание'!$K$40,Лист3!$C$1:$C$2)</f>
        <v>9</v>
      </c>
      <c r="E6" s="21">
        <f>DGET('пл.услуги'!$I$40:$K$54,'пл.услуги'!$K$40,Лист3!$C$1:$C$2)</f>
        <v>13</v>
      </c>
      <c r="F6" s="21">
        <f>DGET(жилье!$I$40:$K$54,жилье!$K$40,Лист3!$C$1:$C$2)</f>
        <v>3</v>
      </c>
    </row>
    <row r="7" spans="1:6" ht="18.75">
      <c r="A7" s="218" t="s">
        <v>11</v>
      </c>
      <c r="B7" s="16">
        <v>2011</v>
      </c>
      <c r="C7" s="8">
        <f>DGET('розн.торговля'!$C$40:$E$54,'розн.торговля'!$E$40,Лист3!$D$1:$D$2)</f>
        <v>14</v>
      </c>
      <c r="D7" s="8">
        <f>DGET('общ.питание'!$C$40:$E$54,'общ.питание'!$E$40,Лист3!$D$1:$D$2)</f>
        <v>14</v>
      </c>
      <c r="E7" s="8">
        <f>DGET('пл.услуги'!$C$40:$E$54,'пл.услуги'!$E$40,Лист3!$D$1:$D$2)</f>
        <v>14</v>
      </c>
      <c r="F7" s="8">
        <f>DGET(жилье!$C$40:$E$54,жилье!$E$40,Лист3!$D$1:$D$2)</f>
        <v>7</v>
      </c>
    </row>
    <row r="8" spans="1:6" ht="18.75">
      <c r="A8" s="219"/>
      <c r="B8" s="20">
        <v>2010</v>
      </c>
      <c r="C8" s="21">
        <f>DGET('розн.торговля'!$I$40:$K$54,'розн.торговля'!$K$40,Лист3!$D$1:$D$2)</f>
        <v>14</v>
      </c>
      <c r="D8" s="21">
        <f>DGET('общ.питание'!$I$40:$K$54,'общ.питание'!$K$40,Лист3!$D$1:$D$2)</f>
        <v>13</v>
      </c>
      <c r="E8" s="21">
        <f>DGET('пл.услуги'!$I$40:$K$54,'пл.услуги'!$K$40,Лист3!$D$1:$D$2)</f>
        <v>14</v>
      </c>
      <c r="F8" s="21">
        <f>DGET(жилье!$I$40:$K$54,жилье!$K$40,Лист3!$D$1:$D$2)</f>
        <v>12</v>
      </c>
    </row>
    <row r="9" spans="1:6" ht="18.75">
      <c r="A9" s="218" t="s">
        <v>5</v>
      </c>
      <c r="B9" s="16">
        <v>2011</v>
      </c>
      <c r="C9" s="8">
        <f>DGET('розн.торговля'!$C$40:$E$54,'розн.торговля'!$E$40,Лист3!$E$1:$E$2)</f>
        <v>3</v>
      </c>
      <c r="D9" s="8">
        <f>DGET('общ.питание'!$C$40:$E$54,'общ.питание'!$E$40,Лист3!$E$1:$E$2)</f>
        <v>4</v>
      </c>
      <c r="E9" s="8">
        <f>DGET('пл.услуги'!$C$40:$E$54,'пл.услуги'!$E$40,Лист3!$E$1:$E$2)</f>
        <v>1</v>
      </c>
      <c r="F9" s="8">
        <f>DGET(жилье!$C$40:$E$54,жилье!$E$40,Лист3!$E$1:$E$2)</f>
        <v>1</v>
      </c>
    </row>
    <row r="10" spans="1:6" ht="18.75">
      <c r="A10" s="219"/>
      <c r="B10" s="20">
        <v>2010</v>
      </c>
      <c r="C10" s="21">
        <f>DGET('розн.торговля'!$I$40:$K$54,'розн.торговля'!$K$40,Лист3!$E$1:$E$2)</f>
        <v>2</v>
      </c>
      <c r="D10" s="21">
        <f>DGET('общ.питание'!$I$40:$K$54,'общ.питание'!$K$40,Лист3!$E$1:$E$2)</f>
        <v>3</v>
      </c>
      <c r="E10" s="21">
        <f>DGET('пл.услуги'!$I$40:$K$54,'пл.услуги'!$K$40,Лист3!$E$1:$E$2)</f>
        <v>1</v>
      </c>
      <c r="F10" s="21">
        <f>DGET(жилье!$I$40:$K$54,жилье!$K$40,Лист3!$E$1:$E$2)</f>
        <v>1</v>
      </c>
    </row>
    <row r="11" spans="1:17" s="6" customFormat="1" ht="18.75">
      <c r="A11" s="220" t="s">
        <v>0</v>
      </c>
      <c r="B11" s="16">
        <v>2011</v>
      </c>
      <c r="C11" s="9">
        <f>DGET('розн.торговля'!$C$40:$E$54,'розн.торговля'!$E$40,Лист3!$F$1:$F$2)</f>
        <v>9</v>
      </c>
      <c r="D11" s="9">
        <f>DGET('общ.питание'!$C$40:$E$54,'общ.питание'!$E$40,Лист3!$F$1:$F$2)</f>
        <v>7</v>
      </c>
      <c r="E11" s="9">
        <f>DGET('пл.услуги'!$C$40:$E$54,'пл.услуги'!$E$40,Лист3!$F$1:$F$2)</f>
        <v>13</v>
      </c>
      <c r="F11" s="9">
        <f>DGET(жилье!$C$40:$E$54,жилье!$E$40,Лист3!$F$1:$F$2)</f>
        <v>11</v>
      </c>
      <c r="L11" s="4"/>
      <c r="M11" s="4"/>
      <c r="N11" s="4"/>
      <c r="O11" s="4"/>
      <c r="P11" s="4"/>
      <c r="Q11" s="4"/>
    </row>
    <row r="12" spans="1:17" s="6" customFormat="1" ht="18.75">
      <c r="A12" s="221"/>
      <c r="B12" s="20">
        <v>2010</v>
      </c>
      <c r="C12" s="21">
        <f>DGET('розн.торговля'!$I$40:$K$54,'розн.торговля'!$K$40,Лист3!$F$1:$F$2)</f>
        <v>8</v>
      </c>
      <c r="D12" s="21">
        <f>DGET('общ.питание'!$I$40:$K$54,'общ.питание'!$K$40,Лист3!$F$1:$F$2)</f>
        <v>6</v>
      </c>
      <c r="E12" s="21">
        <f>DGET('пл.услуги'!$I$40:$K$54,'пл.услуги'!$K$40,Лист3!$F$1:$F$2)</f>
        <v>10</v>
      </c>
      <c r="F12" s="21">
        <f>DGET(жилье!$I$40:$K$54,жилье!$K$40,Лист3!$F$1:$F$2)</f>
        <v>10</v>
      </c>
      <c r="L12" s="4"/>
      <c r="M12" s="4"/>
      <c r="N12" s="4"/>
      <c r="O12" s="4"/>
      <c r="P12" s="4"/>
      <c r="Q12" s="4"/>
    </row>
    <row r="13" spans="1:17" ht="18.75">
      <c r="A13" s="218" t="s">
        <v>3</v>
      </c>
      <c r="B13" s="16">
        <v>2011</v>
      </c>
      <c r="C13" s="8">
        <f>DGET('розн.торговля'!$C$40:$E$54,'розн.торговля'!$E$40,Лист3!$G$1:$G$2)</f>
        <v>12</v>
      </c>
      <c r="D13" s="8">
        <f>DGET('общ.питание'!$C$40:$E$54,'общ.питание'!$E$40,Лист3!$G$1:$G$2)</f>
        <v>11</v>
      </c>
      <c r="E13" s="8">
        <f>DGET('пл.услуги'!$C$40:$E$54,'пл.услуги'!$E$40,Лист3!$G$1:$G$2)</f>
        <v>9</v>
      </c>
      <c r="F13" s="8">
        <f>DGET(жилье!$C$40:$E$54,жилье!$E$40,Лист3!$G$1:$G$2)</f>
        <v>2</v>
      </c>
      <c r="L13" s="5"/>
      <c r="M13" s="5"/>
      <c r="N13" s="5"/>
      <c r="O13" s="5"/>
      <c r="P13" s="5"/>
      <c r="Q13" s="5"/>
    </row>
    <row r="14" spans="1:17" ht="18.75">
      <c r="A14" s="219"/>
      <c r="B14" s="20">
        <v>2010</v>
      </c>
      <c r="C14" s="21">
        <f>DGET('розн.торговля'!$I$40:$K$54,'розн.торговля'!$K$40,Лист3!$G$1:$G$2)</f>
        <v>12</v>
      </c>
      <c r="D14" s="21">
        <f>DGET('общ.питание'!$I$40:$K$54,'общ.питание'!$K$40,Лист3!$G$1:$G$2)</f>
        <v>11</v>
      </c>
      <c r="E14" s="21">
        <f>DGET('пл.услуги'!$I$40:$K$54,'пл.услуги'!$K$40,Лист3!$G$1:$G$2)</f>
        <v>9</v>
      </c>
      <c r="F14" s="21">
        <f>DGET(жилье!$I$40:$K$54,жилье!$K$40,Лист3!$G$1:$G$2)</f>
        <v>2</v>
      </c>
      <c r="L14" s="5"/>
      <c r="M14" s="5"/>
      <c r="N14" s="5"/>
      <c r="O14" s="5"/>
      <c r="P14" s="5"/>
      <c r="Q14" s="5"/>
    </row>
    <row r="15" spans="1:17" ht="18.75">
      <c r="A15" s="218" t="s">
        <v>13</v>
      </c>
      <c r="B15" s="16">
        <v>2011</v>
      </c>
      <c r="C15" s="8">
        <f>DGET('розн.торговля'!$C$40:$E$54,'розн.торговля'!$E$40,Лист3!$H$1:$H$2)</f>
        <v>2</v>
      </c>
      <c r="D15" s="8">
        <f>DGET('общ.питание'!$C$40:$E$54,'общ.питание'!$E$40,Лист3!$H$1:$H$2)</f>
        <v>1</v>
      </c>
      <c r="E15" s="8">
        <f>DGET('пл.услуги'!$C$40:$E$54,'пл.услуги'!$E$40,Лист3!$H$1:$H$2)</f>
        <v>4</v>
      </c>
      <c r="F15" s="8">
        <f>DGET(жилье!$C$40:$E$54,жилье!$E$40,Лист3!$H$1:$H$2)</f>
        <v>14</v>
      </c>
      <c r="L15" s="5"/>
      <c r="M15" s="5"/>
      <c r="N15" s="5"/>
      <c r="O15" s="5"/>
      <c r="P15" s="5"/>
      <c r="Q15" s="5"/>
    </row>
    <row r="16" spans="1:17" ht="18.75">
      <c r="A16" s="219"/>
      <c r="B16" s="20">
        <v>2010</v>
      </c>
      <c r="C16" s="21">
        <f>DGET('розн.торговля'!$I$40:$K$54,'розн.торговля'!$K$40,Лист3!$H$1:$H$2)</f>
        <v>3</v>
      </c>
      <c r="D16" s="21">
        <f>DGET('общ.питание'!$I$40:$K$54,'общ.питание'!$K$40,Лист3!$H$1:$H$2)</f>
        <v>1</v>
      </c>
      <c r="E16" s="21">
        <f>DGET('пл.услуги'!$I$40:$K$54,'пл.услуги'!$K$40,Лист3!$H$1:$H$2)</f>
        <v>4</v>
      </c>
      <c r="F16" s="21">
        <f>DGET(жилье!$I$40:$K$54,жилье!$K$40,Лист3!$H$1:$H$2)</f>
        <v>11</v>
      </c>
      <c r="L16" s="5"/>
      <c r="M16" s="5"/>
      <c r="N16" s="5"/>
      <c r="O16" s="5"/>
      <c r="P16" s="5"/>
      <c r="Q16" s="5"/>
    </row>
    <row r="17" spans="1:16" ht="18.75">
      <c r="A17" s="218" t="s">
        <v>6</v>
      </c>
      <c r="B17" s="16">
        <v>2011</v>
      </c>
      <c r="C17" s="8">
        <f>DGET('розн.торговля'!$C$40:$E$54,'розн.торговля'!$E$40,Лист3!$I$1:$I$2)</f>
        <v>10</v>
      </c>
      <c r="D17" s="8">
        <f>DGET('общ.питание'!$C$40:$E$54,'общ.питание'!$E$40,Лист3!$I$1:$I$2)</f>
        <v>2</v>
      </c>
      <c r="E17" s="8">
        <f>DGET('пл.услуги'!$C$40:$E$54,'пл.услуги'!$E$40,Лист3!$I$1:$I$2)</f>
        <v>6</v>
      </c>
      <c r="F17" s="8">
        <f>DGET(жилье!$C$40:$E$54,жилье!$E$40,Лист3!$I$1:$I$2)</f>
        <v>12</v>
      </c>
      <c r="L17" s="4"/>
      <c r="M17" s="4"/>
      <c r="N17" s="4"/>
      <c r="O17" s="4"/>
      <c r="P17" s="4"/>
    </row>
    <row r="18" spans="1:16" ht="18.75">
      <c r="A18" s="219"/>
      <c r="B18" s="20">
        <v>2010</v>
      </c>
      <c r="C18" s="21">
        <f>DGET('розн.торговля'!$I$40:$K$54,'розн.торговля'!$K$40,Лист3!$I$1:$I$2)</f>
        <v>11</v>
      </c>
      <c r="D18" s="21">
        <f>DGET('общ.питание'!$I$40:$K$54,'общ.питание'!$K$40,Лист3!$I$1:$I$2)</f>
        <v>4</v>
      </c>
      <c r="E18" s="21">
        <f>DGET('пл.услуги'!$I$40:$K$54,'пл.услуги'!$K$40,Лист3!$I$1:$I$2)</f>
        <v>6</v>
      </c>
      <c r="F18" s="21">
        <f>DGET(жилье!$I$40:$K$54,жилье!$K$40,Лист3!$I$1:$I$2)</f>
        <v>8</v>
      </c>
      <c r="L18" s="4"/>
      <c r="M18" s="4"/>
      <c r="N18" s="4"/>
      <c r="O18" s="4"/>
      <c r="P18" s="4"/>
    </row>
    <row r="19" spans="1:16" ht="18.75">
      <c r="A19" s="218" t="s">
        <v>7</v>
      </c>
      <c r="B19" s="16">
        <v>2011</v>
      </c>
      <c r="C19" s="8">
        <f>DGET('розн.торговля'!$C$40:$E$54,'розн.торговля'!$E$40,Лист3!$J$1:$J$2)</f>
        <v>4</v>
      </c>
      <c r="D19" s="8">
        <f>DGET('общ.питание'!$C$40:$E$54,'общ.питание'!$E$40,Лист3!$J$1:$J$2)</f>
        <v>5</v>
      </c>
      <c r="E19" s="8">
        <f>DGET('пл.услуги'!$C$40:$E$54,'пл.услуги'!$E$40,Лист3!$J$1:$J$2)</f>
        <v>5</v>
      </c>
      <c r="F19" s="8">
        <f>DGET(жилье!$C$40:$E$54,жилье!$E$40,Лист3!$J$1:$J$2)</f>
        <v>5</v>
      </c>
      <c r="L19" s="5"/>
      <c r="M19" s="5"/>
      <c r="N19" s="5"/>
      <c r="O19" s="5"/>
      <c r="P19" s="5"/>
    </row>
    <row r="20" spans="1:16" ht="18.75">
      <c r="A20" s="219"/>
      <c r="B20" s="20">
        <v>2010</v>
      </c>
      <c r="C20" s="21">
        <f>DGET('розн.торговля'!$I$40:$K$54,'розн.торговля'!$K$40,Лист3!$J$1:$J$2)</f>
        <v>5</v>
      </c>
      <c r="D20" s="21">
        <f>DGET('общ.питание'!$I$40:$K$54,'общ.питание'!$K$40,Лист3!$J$1:$J$2)</f>
        <v>5</v>
      </c>
      <c r="E20" s="21">
        <f>DGET('пл.услуги'!$I$40:$K$54,'пл.услуги'!$K$40,Лист3!$J$1:$J$2)</f>
        <v>5</v>
      </c>
      <c r="F20" s="21">
        <f>DGET(жилье!$I$40:$K$54,жилье!$K$40,Лист3!$J$1:$J$2)</f>
        <v>5</v>
      </c>
      <c r="L20" s="5"/>
      <c r="M20" s="5"/>
      <c r="N20" s="5"/>
      <c r="O20" s="5"/>
      <c r="P20" s="5"/>
    </row>
    <row r="21" spans="1:16" ht="18.75">
      <c r="A21" s="218" t="s">
        <v>2</v>
      </c>
      <c r="B21" s="16">
        <v>2011</v>
      </c>
      <c r="C21" s="8">
        <f>DGET('розн.торговля'!$C$40:$E$54,'розн.торговля'!$E$40,Лист3!$K$1:$K$2)</f>
        <v>8</v>
      </c>
      <c r="D21" s="8">
        <f>DGET('общ.питание'!$C$40:$E$54,'общ.питание'!$E$40,Лист3!$K$1:$K$2)</f>
        <v>8</v>
      </c>
      <c r="E21" s="8">
        <f>DGET('пл.услуги'!$C$40:$E$54,'пл.услуги'!$E$40,Лист3!$K$1:$K$2)</f>
        <v>7</v>
      </c>
      <c r="F21" s="8">
        <f>DGET(жилье!$C$40:$E$54,жилье!$E$40,Лист3!$K$1:$K$2)</f>
        <v>10</v>
      </c>
      <c r="L21" s="5"/>
      <c r="M21" s="5"/>
      <c r="N21" s="5"/>
      <c r="O21" s="5"/>
      <c r="P21" s="5"/>
    </row>
    <row r="22" spans="1:16" ht="18.75">
      <c r="A22" s="219"/>
      <c r="B22" s="20">
        <v>2010</v>
      </c>
      <c r="C22" s="21">
        <f>DGET('розн.торговля'!$I$40:$K$54,'розн.торговля'!$K$40,Лист3!$K$1:$K$2)</f>
        <v>9</v>
      </c>
      <c r="D22" s="21">
        <f>DGET('общ.питание'!$I$40:$K$54,'общ.питание'!$K$40,Лист3!$K$1:$K$2)</f>
        <v>8</v>
      </c>
      <c r="E22" s="21">
        <f>DGET('пл.услуги'!$I$40:$K$54,'пл.услуги'!$K$40,Лист3!$K$1:$K$2)</f>
        <v>7</v>
      </c>
      <c r="F22" s="21">
        <f>DGET(жилье!$I$40:$K$54,жилье!$K$40,Лист3!$K$1:$K$2)</f>
        <v>7</v>
      </c>
      <c r="L22" s="5"/>
      <c r="M22" s="5"/>
      <c r="N22" s="5"/>
      <c r="O22" s="5"/>
      <c r="P22" s="5"/>
    </row>
    <row r="23" spans="1:16" ht="18.75">
      <c r="A23" s="218" t="s">
        <v>10</v>
      </c>
      <c r="B23" s="16">
        <v>2011</v>
      </c>
      <c r="C23" s="8">
        <f>DGET('розн.торговля'!$C$40:$E$54,'розн.торговля'!$E$40,Лист3!$L$1:$L$2)</f>
        <v>6</v>
      </c>
      <c r="D23" s="8">
        <f>DGET('общ.питание'!$C$40:$E$54,'общ.питание'!$E$40,Лист3!$L$1:$L$2)</f>
        <v>10</v>
      </c>
      <c r="E23" s="8">
        <f>DGET('пл.услуги'!$C$40:$E$54,'пл.услуги'!$E$40,Лист3!$L$1:$L$2)</f>
        <v>12</v>
      </c>
      <c r="F23" s="8">
        <f>DGET(жилье!$C$40:$E$54,жилье!$E$40,Лист3!$L$1:$L$2)</f>
        <v>9</v>
      </c>
      <c r="L23" s="5"/>
      <c r="M23" s="5"/>
      <c r="N23" s="5"/>
      <c r="O23" s="5"/>
      <c r="P23" s="5"/>
    </row>
    <row r="24" spans="1:16" ht="18.75">
      <c r="A24" s="219"/>
      <c r="B24" s="20">
        <v>2010</v>
      </c>
      <c r="C24" s="21">
        <f>DGET('розн.торговля'!$I$40:$K$54,'розн.торговля'!$K$40,Лист3!$L$1:$L$2)</f>
        <v>6</v>
      </c>
      <c r="D24" s="21">
        <f>DGET('общ.питание'!$I$40:$K$54,'общ.питание'!$K$40,Лист3!$L$1:$L$2)</f>
        <v>10</v>
      </c>
      <c r="E24" s="21">
        <f>DGET('пл.услуги'!$I$40:$K$54,'пл.услуги'!$K$40,Лист3!$L$1:$L$2)</f>
        <v>11</v>
      </c>
      <c r="F24" s="21">
        <f>DGET(жилье!$I$40:$K$54,жилье!$K$40,Лист3!$L$1:$L$2)</f>
        <v>14</v>
      </c>
      <c r="L24" s="5"/>
      <c r="M24" s="5"/>
      <c r="N24" s="5"/>
      <c r="O24" s="5"/>
      <c r="P24" s="5"/>
    </row>
    <row r="25" spans="1:16" ht="18.75">
      <c r="A25" s="218" t="s">
        <v>4</v>
      </c>
      <c r="B25" s="16">
        <v>2011</v>
      </c>
      <c r="C25" s="8">
        <f>DGET('розн.торговля'!$C$40:$E$54,'розн.торговля'!$E$40,Лист3!$M$1:$M$2)</f>
        <v>1</v>
      </c>
      <c r="D25" s="8">
        <f>DGET('общ.питание'!$C$40:$E$54,'общ.питание'!$E$40,Лист3!$M$1:$M$2)</f>
        <v>3</v>
      </c>
      <c r="E25" s="8">
        <f>DGET('пл.услуги'!$C$40:$E$54,'пл.услуги'!$E$40,Лист3!$M$1:$M$2)</f>
        <v>2</v>
      </c>
      <c r="F25" s="8">
        <f>DGET(жилье!$C$40:$E$54,жилье!$E$40,Лист3!$M$1:$M$2)</f>
        <v>13</v>
      </c>
      <c r="L25" s="5"/>
      <c r="M25" s="5"/>
      <c r="N25" s="5"/>
      <c r="O25" s="5"/>
      <c r="P25" s="5"/>
    </row>
    <row r="26" spans="1:16" ht="18.75">
      <c r="A26" s="219"/>
      <c r="B26" s="20">
        <v>2010</v>
      </c>
      <c r="C26" s="21">
        <f>DGET('розн.торговля'!$I$40:$K$54,'розн.торговля'!$K$40,Лист3!$M$1:$M$2)</f>
        <v>1</v>
      </c>
      <c r="D26" s="21">
        <f>DGET('общ.питание'!$I$40:$K$54,'общ.питание'!$K$40,Лист3!$M$1:$M$2)</f>
        <v>2</v>
      </c>
      <c r="E26" s="21">
        <f>DGET('пл.услуги'!$I$40:$K$54,'пл.услуги'!$K$40,Лист3!$M$1:$M$2)</f>
        <v>3</v>
      </c>
      <c r="F26" s="21">
        <f>DGET(жилье!$I$40:$K$54,жилье!$K$40,Лист3!$M$1:$M$2)</f>
        <v>13</v>
      </c>
      <c r="L26" s="5"/>
      <c r="M26" s="5"/>
      <c r="N26" s="5"/>
      <c r="O26" s="5"/>
      <c r="P26" s="5"/>
    </row>
    <row r="27" spans="1:16" ht="18.75">
      <c r="A27" s="218" t="s">
        <v>8</v>
      </c>
      <c r="B27" s="16">
        <v>2011</v>
      </c>
      <c r="C27" s="8">
        <f>DGET('розн.торговля'!$C$40:$E$54,'розн.торговля'!$E$40,Лист3!$N$1:$N$2)</f>
        <v>11</v>
      </c>
      <c r="D27" s="8">
        <f>DGET('общ.питание'!$C$40:$E$54,'общ.питание'!$E$40,Лист3!$N$1:$N$2)</f>
        <v>12</v>
      </c>
      <c r="E27" s="8">
        <f>DGET('пл.услуги'!$C$40:$E$54,'пл.услуги'!$E$40,Лист3!$N$1:$N$2)</f>
        <v>10</v>
      </c>
      <c r="F27" s="8">
        <f>DGET(жилье!$C$40:$E$54,жилье!$E$40,Лист3!$N$1:$N$2)</f>
        <v>8</v>
      </c>
      <c r="L27" s="5"/>
      <c r="M27" s="5"/>
      <c r="N27" s="5"/>
      <c r="O27" s="5"/>
      <c r="P27" s="5"/>
    </row>
    <row r="28" spans="1:16" ht="18.75">
      <c r="A28" s="219"/>
      <c r="B28" s="20">
        <v>2010</v>
      </c>
      <c r="C28" s="21">
        <f>DGET('розн.торговля'!$I$40:$K$54,'розн.торговля'!$K$40,Лист3!$N$1:$N$2)</f>
        <v>10</v>
      </c>
      <c r="D28" s="21">
        <f>DGET('общ.питание'!$I$40:$K$54,'общ.питание'!$K$40,Лист3!$N$1:$N$2)</f>
        <v>12</v>
      </c>
      <c r="E28" s="21">
        <f>DGET('пл.услуги'!$I$40:$K$54,'пл.услуги'!$K$40,Лист3!$N$1:$N$2)</f>
        <v>12</v>
      </c>
      <c r="F28" s="21">
        <f>DGET(жилье!$I$40:$K$54,жилье!$K$40,Лист3!$N$1:$N$2)</f>
        <v>9</v>
      </c>
      <c r="L28" s="5"/>
      <c r="M28" s="5"/>
      <c r="N28" s="5"/>
      <c r="O28" s="5"/>
      <c r="P28" s="5"/>
    </row>
    <row r="29" spans="1:16" ht="18.75">
      <c r="A29" s="218" t="s">
        <v>9</v>
      </c>
      <c r="B29" s="16">
        <v>2011</v>
      </c>
      <c r="C29" s="8">
        <f>DGET('розн.торговля'!$C$40:$E$54,'розн.торговля'!$E$40,Лист3!$O$1:$O$2)</f>
        <v>7</v>
      </c>
      <c r="D29" s="8">
        <f>DGET('общ.питание'!$C$40:$E$54,'общ.питание'!$E$40,Лист3!$O$1:$O$2)</f>
        <v>13</v>
      </c>
      <c r="E29" s="8">
        <f>DGET('пл.услуги'!$C$40:$E$54,'пл.услуги'!$E$40,Лист3!$O$1:$O$2)</f>
        <v>8</v>
      </c>
      <c r="F29" s="8">
        <f>DGET(жилье!$C$40:$E$54,жилье!$E$40,Лист3!$O$1:$O$2)</f>
        <v>6</v>
      </c>
      <c r="L29" s="5"/>
      <c r="M29" s="5"/>
      <c r="N29" s="5"/>
      <c r="O29" s="5"/>
      <c r="P29" s="5"/>
    </row>
    <row r="30" spans="1:13" ht="18.75">
      <c r="A30" s="219"/>
      <c r="B30" s="20">
        <v>2010</v>
      </c>
      <c r="C30" s="21">
        <f>DGET('розн.торговля'!$I$40:$K$54,'розн.торговля'!$K$40,Лист3!$O$1:$O$2)</f>
        <v>7</v>
      </c>
      <c r="D30" s="21">
        <f>DGET('общ.питание'!$I$40:$K$54,'общ.питание'!$K$40,Лист3!$O$1:$O$2)</f>
        <v>14</v>
      </c>
      <c r="E30" s="21">
        <f>DGET('пл.услуги'!$I$40:$K$54,'пл.услуги'!$K$40,Лист3!$O$1:$O$2)</f>
        <v>8</v>
      </c>
      <c r="F30" s="21">
        <f>DGET(жилье!$I$40:$K$54,жилье!$K$40,Лист3!$O$1:$O$2)</f>
        <v>6</v>
      </c>
      <c r="L30" s="4"/>
      <c r="M30" s="4"/>
    </row>
    <row r="31" spans="12:13" ht="12.75">
      <c r="L31" s="5"/>
      <c r="M31" s="5"/>
    </row>
    <row r="32" spans="12:13" ht="12.75">
      <c r="L32" s="5"/>
      <c r="M32" s="5"/>
    </row>
    <row r="33" spans="12:13" ht="12.75" customHeight="1">
      <c r="L33" s="5"/>
      <c r="M33" s="5"/>
    </row>
    <row r="34" spans="12:13" ht="12.75" customHeight="1">
      <c r="L34" s="5"/>
      <c r="M34" s="5"/>
    </row>
    <row r="35" spans="12:13" ht="12.75" customHeight="1">
      <c r="L35" s="5"/>
      <c r="M35" s="5"/>
    </row>
    <row r="36" spans="12:13" ht="12.75" customHeight="1">
      <c r="L36" s="5"/>
      <c r="M36" s="5"/>
    </row>
    <row r="37" spans="12:13" ht="12.75" customHeight="1">
      <c r="L37" s="5"/>
      <c r="M37" s="5"/>
    </row>
    <row r="38" spans="12:13" ht="12.75" customHeight="1">
      <c r="L38" s="5"/>
      <c r="M38" s="5"/>
    </row>
    <row r="39" spans="12:13" ht="12.75" customHeight="1">
      <c r="L39" s="5"/>
      <c r="M39" s="5"/>
    </row>
    <row r="40" spans="12:13" ht="12.75" customHeight="1">
      <c r="L40" s="5"/>
      <c r="M40" s="5"/>
    </row>
    <row r="41" spans="12:13" ht="12.75" customHeight="1">
      <c r="L41" s="5"/>
      <c r="M41" s="5"/>
    </row>
    <row r="42" spans="12:13" ht="12.75" customHeight="1">
      <c r="L42" s="5"/>
      <c r="M42" s="5"/>
    </row>
    <row r="43" spans="12:13" ht="12.75" customHeight="1">
      <c r="L43" s="5"/>
      <c r="M43" s="5"/>
    </row>
    <row r="44" spans="12:13" ht="12.75" customHeight="1">
      <c r="L44" s="5"/>
      <c r="M44" s="5"/>
    </row>
    <row r="45" ht="12.75" customHeight="1"/>
  </sheetData>
  <sheetProtection/>
  <mergeCells count="15">
    <mergeCell ref="A15:A16"/>
    <mergeCell ref="A3:A4"/>
    <mergeCell ref="A5:A6"/>
    <mergeCell ref="A7:A8"/>
    <mergeCell ref="A1:F1"/>
    <mergeCell ref="A9:A10"/>
    <mergeCell ref="A11:A12"/>
    <mergeCell ref="A13:A14"/>
    <mergeCell ref="A25:A26"/>
    <mergeCell ref="A27:A28"/>
    <mergeCell ref="A29:A30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
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G2" sqref="G2"/>
    </sheetView>
  </sheetViews>
  <sheetFormatPr defaultColWidth="9.33203125" defaultRowHeight="12.75"/>
  <cols>
    <col min="2" max="2" width="8.16015625" style="0" customWidth="1"/>
    <col min="3" max="3" width="21.16015625" style="0" customWidth="1"/>
    <col min="4" max="4" width="12.83203125" style="0" customWidth="1"/>
    <col min="5" max="5" width="12.33203125" style="0" customWidth="1"/>
    <col min="6" max="6" width="21.5" style="0" customWidth="1"/>
    <col min="7" max="7" width="7" style="0" customWidth="1"/>
    <col min="8" max="8" width="9.83203125" style="0" customWidth="1"/>
    <col min="9" max="9" width="24.66015625" style="0" customWidth="1"/>
    <col min="10" max="10" width="13" style="0" customWidth="1"/>
  </cols>
  <sheetData>
    <row r="1" spans="1:14" ht="19.5" customHeight="1">
      <c r="A1" s="222" t="s">
        <v>26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12"/>
      <c r="N1" s="12"/>
    </row>
    <row r="2" spans="1:6" ht="78.75" customHeight="1">
      <c r="A2" s="1"/>
      <c r="B2" s="1"/>
      <c r="C2" s="10"/>
      <c r="D2" s="28" t="s">
        <v>95</v>
      </c>
      <c r="E2" s="28" t="s">
        <v>96</v>
      </c>
      <c r="F2" s="28" t="s">
        <v>97</v>
      </c>
    </row>
    <row r="3" spans="3:6" ht="19.5" customHeight="1">
      <c r="C3" s="13" t="s">
        <v>1</v>
      </c>
      <c r="D3" s="52">
        <v>59229.1</v>
      </c>
      <c r="E3" s="52">
        <v>51209</v>
      </c>
      <c r="F3" s="52">
        <v>105.7</v>
      </c>
    </row>
    <row r="4" spans="3:6" ht="19.5" customHeight="1">
      <c r="C4" s="13" t="s">
        <v>16</v>
      </c>
      <c r="D4" s="52">
        <v>33995</v>
      </c>
      <c r="E4" s="52">
        <v>29037.7</v>
      </c>
      <c r="F4" s="52">
        <v>105</v>
      </c>
    </row>
    <row r="5" spans="3:6" ht="19.5" customHeight="1">
      <c r="C5" s="13" t="s">
        <v>11</v>
      </c>
      <c r="D5" s="52">
        <v>31787.3</v>
      </c>
      <c r="E5" s="52">
        <v>28367.3</v>
      </c>
      <c r="F5" s="52">
        <v>103.8</v>
      </c>
    </row>
    <row r="6" spans="3:6" ht="19.5" customHeight="1">
      <c r="C6" s="13" t="s">
        <v>5</v>
      </c>
      <c r="D6" s="52">
        <v>63350.46929443372</v>
      </c>
      <c r="E6" s="52">
        <v>55060</v>
      </c>
      <c r="F6" s="52">
        <v>105.4</v>
      </c>
    </row>
    <row r="7" spans="3:6" ht="19.5" customHeight="1">
      <c r="C7" s="17" t="s">
        <v>0</v>
      </c>
      <c r="D7" s="56">
        <v>41681.6</v>
      </c>
      <c r="E7" s="56">
        <v>34768.2</v>
      </c>
      <c r="F7" s="56">
        <v>107.6</v>
      </c>
    </row>
    <row r="8" spans="3:6" ht="19.5" customHeight="1">
      <c r="C8" s="13" t="s">
        <v>3</v>
      </c>
      <c r="D8" s="52">
        <v>35795.9</v>
      </c>
      <c r="E8" s="52">
        <v>29579.5</v>
      </c>
      <c r="F8" s="52">
        <v>106.9</v>
      </c>
    </row>
    <row r="9" spans="3:6" ht="19.5" customHeight="1">
      <c r="C9" s="13" t="s">
        <v>13</v>
      </c>
      <c r="D9" s="52">
        <v>64581.6</v>
      </c>
      <c r="E9" s="52">
        <v>52452.8</v>
      </c>
      <c r="F9" s="52">
        <v>104</v>
      </c>
    </row>
    <row r="10" spans="3:6" ht="19.5" customHeight="1">
      <c r="C10" s="13" t="s">
        <v>6</v>
      </c>
      <c r="D10" s="52">
        <v>41164.6</v>
      </c>
      <c r="E10" s="52">
        <v>30391.2</v>
      </c>
      <c r="F10" s="52">
        <v>111.5</v>
      </c>
    </row>
    <row r="11" spans="3:6" ht="19.5" customHeight="1">
      <c r="C11" s="13" t="s">
        <v>7</v>
      </c>
      <c r="D11" s="52">
        <v>60209.1</v>
      </c>
      <c r="E11" s="52">
        <v>49489</v>
      </c>
      <c r="F11" s="52">
        <v>108.7</v>
      </c>
    </row>
    <row r="12" spans="3:6" ht="19.5" customHeight="1">
      <c r="C12" s="13" t="s">
        <v>2</v>
      </c>
      <c r="D12" s="52">
        <v>42583</v>
      </c>
      <c r="E12" s="52">
        <v>33725</v>
      </c>
      <c r="F12" s="52">
        <v>109.7</v>
      </c>
    </row>
    <row r="13" spans="3:6" ht="19.5" customHeight="1">
      <c r="C13" s="13" t="s">
        <v>10</v>
      </c>
      <c r="D13" s="52">
        <v>43918</v>
      </c>
      <c r="E13" s="52">
        <v>39215</v>
      </c>
      <c r="F13" s="52">
        <v>101.8</v>
      </c>
    </row>
    <row r="14" spans="3:6" ht="19.5" customHeight="1">
      <c r="C14" s="13" t="s">
        <v>4</v>
      </c>
      <c r="D14" s="52">
        <v>67174.7</v>
      </c>
      <c r="E14" s="52">
        <v>62181.6</v>
      </c>
      <c r="F14" s="52">
        <v>99.2</v>
      </c>
    </row>
    <row r="15" spans="3:6" ht="19.5" customHeight="1">
      <c r="C15" s="13" t="s">
        <v>44</v>
      </c>
      <c r="D15" s="52">
        <v>38037</v>
      </c>
      <c r="E15" s="52">
        <v>32550</v>
      </c>
      <c r="F15" s="52">
        <v>104.2</v>
      </c>
    </row>
    <row r="16" spans="3:6" ht="19.5" customHeight="1">
      <c r="C16" s="13" t="s">
        <v>9</v>
      </c>
      <c r="D16" s="52">
        <v>43022.1</v>
      </c>
      <c r="E16" s="52">
        <v>36004.6</v>
      </c>
      <c r="F16" s="52">
        <v>106.5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61</v>
      </c>
      <c r="E40" t="s">
        <v>15</v>
      </c>
      <c r="G40" s="30" t="s">
        <v>61</v>
      </c>
      <c r="I40" t="s">
        <v>14</v>
      </c>
      <c r="J40" s="30" t="s">
        <v>61</v>
      </c>
      <c r="K40" t="s">
        <v>15</v>
      </c>
    </row>
    <row r="41" spans="3:11" ht="15.75">
      <c r="C41" s="13" t="s">
        <v>4</v>
      </c>
      <c r="D41" s="142">
        <v>67174.7</v>
      </c>
      <c r="E41" s="22">
        <v>1</v>
      </c>
      <c r="F41" s="13" t="s">
        <v>4</v>
      </c>
      <c r="G41" s="142">
        <v>67.1747</v>
      </c>
      <c r="H41" s="41"/>
      <c r="I41" s="13" t="s">
        <v>4</v>
      </c>
      <c r="J41" s="52">
        <v>62181.6</v>
      </c>
      <c r="K41">
        <v>1</v>
      </c>
    </row>
    <row r="42" spans="3:14" ht="15.75">
      <c r="C42" s="13" t="s">
        <v>13</v>
      </c>
      <c r="D42" s="142">
        <v>64581.6</v>
      </c>
      <c r="E42" s="22">
        <v>2</v>
      </c>
      <c r="F42" s="13" t="s">
        <v>13</v>
      </c>
      <c r="G42" s="142">
        <v>64.5816</v>
      </c>
      <c r="H42" s="41"/>
      <c r="I42" s="13" t="s">
        <v>5</v>
      </c>
      <c r="J42" s="52">
        <v>55060</v>
      </c>
      <c r="K42">
        <v>2</v>
      </c>
      <c r="N42" s="25">
        <f>D41/D54</f>
        <v>2.1132559229629444</v>
      </c>
    </row>
    <row r="43" spans="3:11" ht="15.75">
      <c r="C43" s="13" t="s">
        <v>5</v>
      </c>
      <c r="D43" s="142">
        <v>63350.46929443372</v>
      </c>
      <c r="E43" s="22">
        <v>3</v>
      </c>
      <c r="F43" s="13" t="s">
        <v>5</v>
      </c>
      <c r="G43" s="142">
        <v>63.3504692944337</v>
      </c>
      <c r="H43" s="41"/>
      <c r="I43" s="13" t="s">
        <v>13</v>
      </c>
      <c r="J43" s="52">
        <v>52452.8</v>
      </c>
      <c r="K43">
        <v>3</v>
      </c>
    </row>
    <row r="44" spans="3:11" ht="15.75">
      <c r="C44" s="13" t="s">
        <v>7</v>
      </c>
      <c r="D44" s="142">
        <v>60209.1</v>
      </c>
      <c r="E44" s="22">
        <v>4</v>
      </c>
      <c r="F44" s="13" t="s">
        <v>7</v>
      </c>
      <c r="G44" s="142">
        <v>60.2091</v>
      </c>
      <c r="H44" s="41"/>
      <c r="I44" s="13" t="s">
        <v>1</v>
      </c>
      <c r="J44" s="52">
        <v>51209</v>
      </c>
      <c r="K44">
        <v>4</v>
      </c>
    </row>
    <row r="45" spans="3:11" ht="15.75">
      <c r="C45" s="13" t="s">
        <v>1</v>
      </c>
      <c r="D45" s="142">
        <v>59229.1</v>
      </c>
      <c r="E45" s="22">
        <v>5</v>
      </c>
      <c r="F45" s="13" t="s">
        <v>1</v>
      </c>
      <c r="G45" s="142">
        <v>59.2291</v>
      </c>
      <c r="H45" s="41"/>
      <c r="I45" s="13" t="s">
        <v>7</v>
      </c>
      <c r="J45" s="52">
        <v>49489</v>
      </c>
      <c r="K45">
        <v>5</v>
      </c>
    </row>
    <row r="46" spans="3:11" ht="15.75">
      <c r="C46" s="13" t="s">
        <v>10</v>
      </c>
      <c r="D46" s="142">
        <v>43918</v>
      </c>
      <c r="E46" s="22">
        <v>6</v>
      </c>
      <c r="F46" s="13" t="s">
        <v>10</v>
      </c>
      <c r="G46" s="142">
        <v>43.918</v>
      </c>
      <c r="H46" s="41"/>
      <c r="I46" s="13" t="s">
        <v>10</v>
      </c>
      <c r="J46" s="52">
        <v>39215</v>
      </c>
      <c r="K46">
        <v>6</v>
      </c>
    </row>
    <row r="47" spans="3:11" ht="15.75">
      <c r="C47" s="13" t="s">
        <v>9</v>
      </c>
      <c r="D47" s="142">
        <v>43022.1</v>
      </c>
      <c r="E47" s="22">
        <v>7</v>
      </c>
      <c r="F47" s="13" t="s">
        <v>9</v>
      </c>
      <c r="G47" s="142">
        <v>43.0221</v>
      </c>
      <c r="H47" s="41"/>
      <c r="I47" s="13" t="s">
        <v>9</v>
      </c>
      <c r="J47" s="52">
        <v>36004.6</v>
      </c>
      <c r="K47">
        <v>7</v>
      </c>
    </row>
    <row r="48" spans="3:11" ht="15.75">
      <c r="C48" s="13" t="s">
        <v>2</v>
      </c>
      <c r="D48" s="142">
        <v>42583</v>
      </c>
      <c r="E48" s="22">
        <v>8</v>
      </c>
      <c r="F48" s="13" t="s">
        <v>2</v>
      </c>
      <c r="G48" s="142">
        <v>42.583</v>
      </c>
      <c r="H48" s="41"/>
      <c r="I48" s="17" t="s">
        <v>0</v>
      </c>
      <c r="J48" s="56">
        <v>34768.2</v>
      </c>
      <c r="K48">
        <v>8</v>
      </c>
    </row>
    <row r="49" spans="3:11" ht="15.75">
      <c r="C49" s="17" t="s">
        <v>0</v>
      </c>
      <c r="D49" s="144">
        <v>41681.6</v>
      </c>
      <c r="E49" s="22">
        <v>9</v>
      </c>
      <c r="F49" s="17" t="s">
        <v>0</v>
      </c>
      <c r="G49" s="144">
        <v>41.6816</v>
      </c>
      <c r="H49" s="41"/>
      <c r="I49" s="13" t="s">
        <v>2</v>
      </c>
      <c r="J49" s="52">
        <v>33725</v>
      </c>
      <c r="K49">
        <v>9</v>
      </c>
    </row>
    <row r="50" spans="3:11" ht="15.75">
      <c r="C50" s="13" t="s">
        <v>6</v>
      </c>
      <c r="D50" s="142">
        <v>41164.6</v>
      </c>
      <c r="E50" s="22">
        <v>10</v>
      </c>
      <c r="F50" s="13" t="s">
        <v>6</v>
      </c>
      <c r="G50" s="142">
        <v>41.1646</v>
      </c>
      <c r="H50" s="41"/>
      <c r="I50" s="13" t="s">
        <v>44</v>
      </c>
      <c r="J50" s="52">
        <v>32550</v>
      </c>
      <c r="K50">
        <v>10</v>
      </c>
    </row>
    <row r="51" spans="3:11" ht="15.75">
      <c r="C51" s="13" t="s">
        <v>44</v>
      </c>
      <c r="D51" s="142">
        <v>38037</v>
      </c>
      <c r="E51" s="22">
        <v>11</v>
      </c>
      <c r="F51" s="13" t="s">
        <v>44</v>
      </c>
      <c r="G51" s="142">
        <v>38.037</v>
      </c>
      <c r="H51" s="41"/>
      <c r="I51" s="13" t="s">
        <v>6</v>
      </c>
      <c r="J51" s="52">
        <v>30391.2</v>
      </c>
      <c r="K51">
        <v>11</v>
      </c>
    </row>
    <row r="52" spans="3:11" ht="15.75">
      <c r="C52" s="13" t="s">
        <v>3</v>
      </c>
      <c r="D52" s="142">
        <v>35795.9</v>
      </c>
      <c r="E52" s="22">
        <v>12</v>
      </c>
      <c r="F52" s="13" t="s">
        <v>3</v>
      </c>
      <c r="G52" s="142">
        <v>35.7959</v>
      </c>
      <c r="H52" s="41"/>
      <c r="I52" s="13" t="s">
        <v>3</v>
      </c>
      <c r="J52" s="52">
        <v>29579.5</v>
      </c>
      <c r="K52">
        <v>12</v>
      </c>
    </row>
    <row r="53" spans="3:11" ht="15.75">
      <c r="C53" s="13" t="s">
        <v>16</v>
      </c>
      <c r="D53" s="142">
        <v>33995</v>
      </c>
      <c r="E53" s="22">
        <v>13</v>
      </c>
      <c r="F53" s="13" t="s">
        <v>16</v>
      </c>
      <c r="G53" s="142">
        <v>33.995</v>
      </c>
      <c r="H53" s="41"/>
      <c r="I53" s="13" t="s">
        <v>16</v>
      </c>
      <c r="J53" s="52">
        <v>29037.7</v>
      </c>
      <c r="K53">
        <v>13</v>
      </c>
    </row>
    <row r="54" spans="3:11" ht="15.75">
      <c r="C54" s="13" t="s">
        <v>11</v>
      </c>
      <c r="D54" s="142">
        <v>31787.3</v>
      </c>
      <c r="E54" s="22">
        <v>14</v>
      </c>
      <c r="F54" s="13" t="s">
        <v>11</v>
      </c>
      <c r="G54" s="142">
        <v>31.7873</v>
      </c>
      <c r="H54" s="41"/>
      <c r="I54" s="13" t="s">
        <v>11</v>
      </c>
      <c r="J54" s="52">
        <v>28367.3</v>
      </c>
      <c r="K54">
        <v>14</v>
      </c>
    </row>
    <row r="57" spans="3:12" ht="15.75">
      <c r="C57" s="214" t="s">
        <v>6</v>
      </c>
      <c r="D57" s="215">
        <v>111.5</v>
      </c>
      <c r="L57" s="25"/>
    </row>
    <row r="58" spans="3:12" ht="15.75">
      <c r="C58" s="13" t="s">
        <v>2</v>
      </c>
      <c r="D58" s="52">
        <v>109.7</v>
      </c>
      <c r="F58" s="52"/>
      <c r="L58" s="25"/>
    </row>
    <row r="59" spans="3:12" ht="15.75">
      <c r="C59" s="13" t="s">
        <v>7</v>
      </c>
      <c r="D59" s="52">
        <v>108.7</v>
      </c>
      <c r="F59" s="52"/>
      <c r="L59" s="25"/>
    </row>
    <row r="60" spans="3:12" ht="15.75">
      <c r="C60" s="17" t="s">
        <v>0</v>
      </c>
      <c r="D60" s="56">
        <v>107.6</v>
      </c>
      <c r="F60">
        <f>D41/D54</f>
        <v>2.1132559229629444</v>
      </c>
      <c r="L60" s="25"/>
    </row>
    <row r="61" spans="3:12" ht="15.75">
      <c r="C61" s="13" t="s">
        <v>3</v>
      </c>
      <c r="D61" s="52">
        <v>106.9</v>
      </c>
      <c r="L61" s="25"/>
    </row>
    <row r="62" spans="3:12" ht="15.75">
      <c r="C62" s="13" t="s">
        <v>9</v>
      </c>
      <c r="D62" s="52">
        <v>106.5</v>
      </c>
      <c r="L62" s="25"/>
    </row>
    <row r="63" spans="3:12" ht="15.75">
      <c r="C63" s="13" t="s">
        <v>1</v>
      </c>
      <c r="D63" s="52">
        <v>105.7</v>
      </c>
      <c r="L63" s="25"/>
    </row>
    <row r="64" spans="3:12" ht="15.75">
      <c r="C64" s="13" t="s">
        <v>5</v>
      </c>
      <c r="D64" s="52">
        <v>105.4</v>
      </c>
      <c r="L64" s="25"/>
    </row>
    <row r="65" spans="3:12" ht="15.75">
      <c r="C65" s="13" t="s">
        <v>16</v>
      </c>
      <c r="D65" s="52">
        <v>105</v>
      </c>
      <c r="L65" s="25"/>
    </row>
    <row r="66" spans="3:12" ht="15.75">
      <c r="C66" s="13" t="s">
        <v>44</v>
      </c>
      <c r="D66" s="52">
        <v>104.2</v>
      </c>
      <c r="L66" s="25"/>
    </row>
    <row r="67" spans="3:12" ht="15.75">
      <c r="C67" s="13" t="s">
        <v>13</v>
      </c>
      <c r="D67" s="52">
        <v>104</v>
      </c>
      <c r="L67" s="25"/>
    </row>
    <row r="68" spans="3:12" ht="15.75">
      <c r="C68" s="13" t="s">
        <v>11</v>
      </c>
      <c r="D68" s="52">
        <v>103.8</v>
      </c>
      <c r="L68" s="25"/>
    </row>
    <row r="69" spans="3:12" ht="15.75">
      <c r="C69" s="13" t="s">
        <v>10</v>
      </c>
      <c r="D69" s="52">
        <v>101.8</v>
      </c>
      <c r="L69" s="25"/>
    </row>
    <row r="70" spans="3:12" ht="15.75">
      <c r="C70" s="13" t="s">
        <v>4</v>
      </c>
      <c r="D70" s="52">
        <v>99.2</v>
      </c>
      <c r="L70" s="25"/>
    </row>
    <row r="71" spans="3:12" ht="12.75">
      <c r="C71" s="10"/>
      <c r="D71" s="10"/>
      <c r="L71" s="25"/>
    </row>
    <row r="96" ht="15.75">
      <c r="C96" s="32"/>
    </row>
    <row r="97" ht="15.75">
      <c r="C97" s="32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28</oddHeader>
  </headerFooter>
  <colBreaks count="1" manualBreakCount="1">
    <brk id="1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G5" sqref="G5"/>
    </sheetView>
  </sheetViews>
  <sheetFormatPr defaultColWidth="9.33203125" defaultRowHeight="12.75"/>
  <cols>
    <col min="2" max="2" width="8.33203125" style="0" customWidth="1"/>
    <col min="3" max="3" width="21.16015625" style="0" customWidth="1"/>
    <col min="4" max="4" width="12.5" style="0" customWidth="1"/>
    <col min="5" max="5" width="12.33203125" style="0" customWidth="1"/>
    <col min="6" max="6" width="24.33203125" style="0" customWidth="1"/>
    <col min="7" max="7" width="8" style="0" customWidth="1"/>
    <col min="9" max="9" width="24.66015625" style="0" customWidth="1"/>
    <col min="10" max="10" width="9.66015625" style="0" bestFit="1" customWidth="1"/>
    <col min="11" max="11" width="9.5" style="0" bestFit="1" customWidth="1"/>
  </cols>
  <sheetData>
    <row r="1" spans="1:14" ht="19.5" customHeight="1">
      <c r="A1" s="222" t="s">
        <v>32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12"/>
      <c r="N1" s="12"/>
    </row>
    <row r="2" spans="1:6" ht="78.75" customHeight="1">
      <c r="A2" s="1"/>
      <c r="B2" s="1"/>
      <c r="C2" s="10"/>
      <c r="D2" s="28" t="s">
        <v>95</v>
      </c>
      <c r="E2" s="28" t="s">
        <v>96</v>
      </c>
      <c r="F2" s="28" t="s">
        <v>98</v>
      </c>
    </row>
    <row r="3" spans="3:6" ht="19.5" customHeight="1">
      <c r="C3" s="13" t="s">
        <v>1</v>
      </c>
      <c r="D3" s="52">
        <v>2690.1</v>
      </c>
      <c r="E3" s="142">
        <v>2134.6</v>
      </c>
      <c r="F3" s="52">
        <v>106.2</v>
      </c>
    </row>
    <row r="4" spans="3:6" ht="19.5" customHeight="1">
      <c r="C4" s="13" t="s">
        <v>16</v>
      </c>
      <c r="D4" s="52">
        <v>2233</v>
      </c>
      <c r="E4" s="143">
        <v>1784.8</v>
      </c>
      <c r="F4" s="52">
        <v>98.5</v>
      </c>
    </row>
    <row r="5" spans="3:6" ht="19.5" customHeight="1">
      <c r="C5" s="13" t="s">
        <v>11</v>
      </c>
      <c r="D5" s="52">
        <v>974.4</v>
      </c>
      <c r="E5" s="143">
        <v>945.8</v>
      </c>
      <c r="F5" s="52">
        <v>91.4</v>
      </c>
    </row>
    <row r="6" spans="3:6" ht="19.5" customHeight="1">
      <c r="C6" s="13" t="s">
        <v>5</v>
      </c>
      <c r="D6" s="52">
        <v>2954.086018380809</v>
      </c>
      <c r="E6" s="142">
        <v>2647</v>
      </c>
      <c r="F6" s="52">
        <v>104.7</v>
      </c>
    </row>
    <row r="7" spans="3:6" ht="19.5" customHeight="1">
      <c r="C7" s="17" t="s">
        <v>0</v>
      </c>
      <c r="D7" s="56">
        <v>2636.6</v>
      </c>
      <c r="E7" s="56">
        <v>2182.8</v>
      </c>
      <c r="F7" s="56">
        <v>104.1</v>
      </c>
    </row>
    <row r="8" spans="3:6" ht="19.5" customHeight="1">
      <c r="C8" s="13" t="s">
        <v>3</v>
      </c>
      <c r="D8" s="52">
        <v>2044.6</v>
      </c>
      <c r="E8" s="142">
        <v>1554.9</v>
      </c>
      <c r="F8" s="52">
        <v>105.7</v>
      </c>
    </row>
    <row r="9" spans="3:6" ht="19.5" customHeight="1">
      <c r="C9" s="13" t="s">
        <v>13</v>
      </c>
      <c r="D9" s="52">
        <v>4244.8</v>
      </c>
      <c r="E9" s="142">
        <v>3251.6</v>
      </c>
      <c r="F9" s="52">
        <v>100</v>
      </c>
    </row>
    <row r="10" spans="3:6" ht="19.5" customHeight="1">
      <c r="C10" s="13" t="s">
        <v>6</v>
      </c>
      <c r="D10" s="52">
        <v>3006.7</v>
      </c>
      <c r="E10" s="142">
        <v>2486.1</v>
      </c>
      <c r="F10" s="52">
        <v>101.7</v>
      </c>
    </row>
    <row r="11" spans="3:6" ht="19.5" customHeight="1">
      <c r="C11" s="13" t="s">
        <v>7</v>
      </c>
      <c r="D11" s="52">
        <v>2839.3</v>
      </c>
      <c r="E11" s="142">
        <v>2202</v>
      </c>
      <c r="F11" s="52">
        <v>104.1</v>
      </c>
    </row>
    <row r="12" spans="3:6" ht="19.5" customHeight="1">
      <c r="C12" s="13" t="s">
        <v>2</v>
      </c>
      <c r="D12" s="52">
        <v>2508</v>
      </c>
      <c r="E12" s="142">
        <v>1986</v>
      </c>
      <c r="F12" s="52">
        <v>110.4</v>
      </c>
    </row>
    <row r="13" spans="3:6" ht="19.5" customHeight="1">
      <c r="C13" s="13" t="s">
        <v>10</v>
      </c>
      <c r="D13" s="52">
        <v>2133</v>
      </c>
      <c r="E13" s="142">
        <v>1743</v>
      </c>
      <c r="F13" s="52">
        <v>106.9</v>
      </c>
    </row>
    <row r="14" spans="3:6" ht="19.5" customHeight="1">
      <c r="C14" s="13" t="s">
        <v>4</v>
      </c>
      <c r="D14" s="52">
        <v>2971.3</v>
      </c>
      <c r="E14" s="142">
        <v>2727.4</v>
      </c>
      <c r="F14" s="52">
        <v>98</v>
      </c>
    </row>
    <row r="15" spans="3:6" ht="19.5" customHeight="1">
      <c r="C15" s="13" t="s">
        <v>44</v>
      </c>
      <c r="D15" s="52">
        <v>1503</v>
      </c>
      <c r="E15" s="142">
        <v>1327</v>
      </c>
      <c r="F15" s="52">
        <v>95.6</v>
      </c>
    </row>
    <row r="16" spans="3:6" ht="19.5" customHeight="1">
      <c r="C16" s="13" t="s">
        <v>9</v>
      </c>
      <c r="D16" s="52">
        <v>1101</v>
      </c>
      <c r="E16" s="142">
        <v>810.3</v>
      </c>
      <c r="F16" s="52">
        <v>119.6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61</v>
      </c>
      <c r="E40" t="s">
        <v>15</v>
      </c>
      <c r="G40" s="30" t="s">
        <v>61</v>
      </c>
      <c r="I40" t="s">
        <v>14</v>
      </c>
      <c r="J40" s="30" t="s">
        <v>61</v>
      </c>
      <c r="K40" t="s">
        <v>15</v>
      </c>
    </row>
    <row r="41" spans="3:11" ht="15.75">
      <c r="C41" s="13" t="s">
        <v>13</v>
      </c>
      <c r="D41" s="52">
        <v>4244.8</v>
      </c>
      <c r="E41">
        <v>1</v>
      </c>
      <c r="F41" s="13" t="s">
        <v>13</v>
      </c>
      <c r="G41" s="52">
        <v>4.2448</v>
      </c>
      <c r="H41" s="41"/>
      <c r="I41" s="13" t="s">
        <v>13</v>
      </c>
      <c r="J41" s="142">
        <v>3251.6</v>
      </c>
      <c r="K41">
        <v>1</v>
      </c>
    </row>
    <row r="42" spans="3:11" ht="15.75">
      <c r="C42" s="13" t="s">
        <v>6</v>
      </c>
      <c r="D42" s="52">
        <v>3006.7</v>
      </c>
      <c r="E42">
        <v>2</v>
      </c>
      <c r="F42" s="13" t="s">
        <v>6</v>
      </c>
      <c r="G42" s="52">
        <v>3.0067</v>
      </c>
      <c r="H42" s="41"/>
      <c r="I42" s="13" t="s">
        <v>4</v>
      </c>
      <c r="J42" s="142">
        <v>2727.4</v>
      </c>
      <c r="K42">
        <v>2</v>
      </c>
    </row>
    <row r="43" spans="3:11" ht="15.75">
      <c r="C43" s="13" t="s">
        <v>4</v>
      </c>
      <c r="D43" s="52">
        <v>2971.3</v>
      </c>
      <c r="E43">
        <v>3</v>
      </c>
      <c r="F43" s="13" t="s">
        <v>4</v>
      </c>
      <c r="G43" s="52">
        <v>2.9713</v>
      </c>
      <c r="H43" s="41"/>
      <c r="I43" s="13" t="s">
        <v>5</v>
      </c>
      <c r="J43" s="142">
        <v>2647</v>
      </c>
      <c r="K43">
        <v>3</v>
      </c>
    </row>
    <row r="44" spans="3:11" ht="15.75">
      <c r="C44" s="13" t="s">
        <v>5</v>
      </c>
      <c r="D44" s="52">
        <v>2954.086018380809</v>
      </c>
      <c r="E44">
        <v>4</v>
      </c>
      <c r="F44" s="13" t="s">
        <v>5</v>
      </c>
      <c r="G44" s="52">
        <v>2.95408601838081</v>
      </c>
      <c r="H44" s="41"/>
      <c r="I44" s="13" t="s">
        <v>6</v>
      </c>
      <c r="J44" s="142">
        <v>2486.1</v>
      </c>
      <c r="K44">
        <v>4</v>
      </c>
    </row>
    <row r="45" spans="3:11" ht="15" customHeight="1">
      <c r="C45" s="13" t="s">
        <v>7</v>
      </c>
      <c r="D45" s="52">
        <v>2839.3</v>
      </c>
      <c r="E45">
        <v>5</v>
      </c>
      <c r="F45" s="13" t="s">
        <v>7</v>
      </c>
      <c r="G45" s="52">
        <v>2.8393</v>
      </c>
      <c r="H45" s="41"/>
      <c r="I45" s="13" t="s">
        <v>7</v>
      </c>
      <c r="J45" s="142">
        <v>2202</v>
      </c>
      <c r="K45">
        <v>5</v>
      </c>
    </row>
    <row r="46" spans="3:11" ht="14.25" customHeight="1">
      <c r="C46" s="13" t="s">
        <v>1</v>
      </c>
      <c r="D46" s="52">
        <v>2690.1</v>
      </c>
      <c r="E46">
        <v>6</v>
      </c>
      <c r="F46" s="13" t="s">
        <v>1</v>
      </c>
      <c r="G46" s="52">
        <v>2.6901</v>
      </c>
      <c r="H46" s="41"/>
      <c r="I46" s="17" t="s">
        <v>0</v>
      </c>
      <c r="J46" s="56">
        <v>2182.8</v>
      </c>
      <c r="K46">
        <v>6</v>
      </c>
    </row>
    <row r="47" spans="3:11" ht="15.75">
      <c r="C47" s="17" t="s">
        <v>0</v>
      </c>
      <c r="D47" s="56">
        <v>2636.6</v>
      </c>
      <c r="E47">
        <v>7</v>
      </c>
      <c r="F47" s="17" t="s">
        <v>0</v>
      </c>
      <c r="G47" s="56">
        <v>2.6366</v>
      </c>
      <c r="H47" s="41"/>
      <c r="I47" s="13" t="s">
        <v>1</v>
      </c>
      <c r="J47" s="142">
        <v>2134.6</v>
      </c>
      <c r="K47">
        <v>7</v>
      </c>
    </row>
    <row r="48" spans="3:11" ht="18" customHeight="1">
      <c r="C48" s="13" t="s">
        <v>2</v>
      </c>
      <c r="D48" s="52">
        <v>2508</v>
      </c>
      <c r="E48">
        <v>8</v>
      </c>
      <c r="F48" s="13" t="s">
        <v>2</v>
      </c>
      <c r="G48" s="52">
        <v>2.508</v>
      </c>
      <c r="H48" s="41"/>
      <c r="I48" s="13" t="s">
        <v>2</v>
      </c>
      <c r="J48" s="142">
        <v>1986</v>
      </c>
      <c r="K48">
        <v>8</v>
      </c>
    </row>
    <row r="49" spans="3:11" ht="15.75">
      <c r="C49" s="13" t="s">
        <v>16</v>
      </c>
      <c r="D49" s="52">
        <v>2233</v>
      </c>
      <c r="E49">
        <v>9</v>
      </c>
      <c r="F49" s="13" t="s">
        <v>16</v>
      </c>
      <c r="G49" s="52">
        <v>2.233</v>
      </c>
      <c r="H49" s="41"/>
      <c r="I49" s="13" t="s">
        <v>16</v>
      </c>
      <c r="J49" s="143">
        <v>1784.8</v>
      </c>
      <c r="K49">
        <v>9</v>
      </c>
    </row>
    <row r="50" spans="3:11" ht="15.75">
      <c r="C50" s="13" t="s">
        <v>10</v>
      </c>
      <c r="D50" s="52">
        <v>2133</v>
      </c>
      <c r="E50">
        <v>10</v>
      </c>
      <c r="F50" s="13" t="s">
        <v>10</v>
      </c>
      <c r="G50" s="52">
        <v>2.133</v>
      </c>
      <c r="H50" s="41"/>
      <c r="I50" s="13" t="s">
        <v>10</v>
      </c>
      <c r="J50" s="142">
        <v>1743</v>
      </c>
      <c r="K50">
        <v>10</v>
      </c>
    </row>
    <row r="51" spans="3:11" ht="15.75">
      <c r="C51" s="13" t="s">
        <v>3</v>
      </c>
      <c r="D51" s="52">
        <v>2044.6</v>
      </c>
      <c r="E51">
        <v>11</v>
      </c>
      <c r="F51" s="13" t="s">
        <v>3</v>
      </c>
      <c r="G51" s="52">
        <v>2.0446</v>
      </c>
      <c r="H51" s="41"/>
      <c r="I51" s="13" t="s">
        <v>3</v>
      </c>
      <c r="J51" s="142">
        <v>1554.9</v>
      </c>
      <c r="K51">
        <v>11</v>
      </c>
    </row>
    <row r="52" spans="3:11" ht="15.75">
      <c r="C52" s="13" t="s">
        <v>44</v>
      </c>
      <c r="D52" s="52">
        <v>1503</v>
      </c>
      <c r="E52">
        <v>12</v>
      </c>
      <c r="F52" s="13" t="s">
        <v>44</v>
      </c>
      <c r="G52" s="52">
        <v>1.503</v>
      </c>
      <c r="H52" s="41"/>
      <c r="I52" s="13" t="s">
        <v>44</v>
      </c>
      <c r="J52" s="142">
        <v>1327</v>
      </c>
      <c r="K52">
        <v>12</v>
      </c>
    </row>
    <row r="53" spans="3:11" ht="15.75">
      <c r="C53" s="13" t="s">
        <v>9</v>
      </c>
      <c r="D53" s="52">
        <v>1101</v>
      </c>
      <c r="E53">
        <v>13</v>
      </c>
      <c r="F53" s="13" t="s">
        <v>9</v>
      </c>
      <c r="G53" s="52">
        <v>1.101</v>
      </c>
      <c r="H53" s="41"/>
      <c r="I53" s="13" t="s">
        <v>11</v>
      </c>
      <c r="J53" s="143">
        <v>945.8</v>
      </c>
      <c r="K53">
        <v>13</v>
      </c>
    </row>
    <row r="54" spans="3:11" ht="15.75">
      <c r="C54" s="13" t="s">
        <v>11</v>
      </c>
      <c r="D54" s="52">
        <v>974.4</v>
      </c>
      <c r="E54">
        <v>14</v>
      </c>
      <c r="F54" s="13" t="s">
        <v>11</v>
      </c>
      <c r="G54" s="52">
        <v>0.9744</v>
      </c>
      <c r="H54" s="41"/>
      <c r="I54" s="13" t="s">
        <v>9</v>
      </c>
      <c r="J54" s="142">
        <v>810.3</v>
      </c>
      <c r="K54">
        <v>14</v>
      </c>
    </row>
    <row r="57" spans="3:4" ht="15.75">
      <c r="C57" s="214" t="s">
        <v>9</v>
      </c>
      <c r="D57" s="215">
        <v>119.6</v>
      </c>
    </row>
    <row r="58" spans="3:9" ht="15.75">
      <c r="C58" s="13" t="s">
        <v>2</v>
      </c>
      <c r="D58" s="52">
        <v>110.4</v>
      </c>
      <c r="F58" s="52"/>
      <c r="I58" s="34"/>
    </row>
    <row r="59" spans="3:9" ht="15.75">
      <c r="C59" s="13" t="s">
        <v>10</v>
      </c>
      <c r="D59" s="52">
        <v>106.9</v>
      </c>
      <c r="F59" s="52"/>
      <c r="I59" s="34"/>
    </row>
    <row r="60" spans="3:9" ht="15.75">
      <c r="C60" s="13" t="s">
        <v>1</v>
      </c>
      <c r="D60" s="52">
        <v>106.2</v>
      </c>
      <c r="F60" s="25">
        <f>D41/D54</f>
        <v>4.35632183908046</v>
      </c>
      <c r="I60" s="34"/>
    </row>
    <row r="61" spans="3:9" ht="15.75">
      <c r="C61" s="13" t="s">
        <v>3</v>
      </c>
      <c r="D61" s="52">
        <v>105.7</v>
      </c>
      <c r="I61" s="34"/>
    </row>
    <row r="62" spans="3:9" ht="15.75">
      <c r="C62" s="13" t="s">
        <v>5</v>
      </c>
      <c r="D62" s="52">
        <v>104.7</v>
      </c>
      <c r="I62" s="34"/>
    </row>
    <row r="63" spans="3:9" ht="15.75">
      <c r="C63" s="17" t="s">
        <v>0</v>
      </c>
      <c r="D63" s="56">
        <v>104.1</v>
      </c>
      <c r="I63" s="34"/>
    </row>
    <row r="64" spans="3:9" ht="15.75">
      <c r="C64" s="13" t="s">
        <v>7</v>
      </c>
      <c r="D64" s="52">
        <v>104.1</v>
      </c>
      <c r="I64" s="34"/>
    </row>
    <row r="65" spans="3:9" ht="15.75">
      <c r="C65" s="13" t="s">
        <v>6</v>
      </c>
      <c r="D65" s="52">
        <v>101.7</v>
      </c>
      <c r="I65" s="34"/>
    </row>
    <row r="66" spans="3:9" ht="15.75">
      <c r="C66" s="13" t="s">
        <v>13</v>
      </c>
      <c r="D66" s="52">
        <v>100</v>
      </c>
      <c r="I66" s="34"/>
    </row>
    <row r="67" spans="3:9" ht="15.75">
      <c r="C67" s="13" t="s">
        <v>16</v>
      </c>
      <c r="D67" s="52">
        <v>98.5</v>
      </c>
      <c r="E67" s="25">
        <f>100-D67</f>
        <v>1.5</v>
      </c>
      <c r="I67" s="34"/>
    </row>
    <row r="68" spans="3:9" ht="15.75">
      <c r="C68" s="13" t="s">
        <v>4</v>
      </c>
      <c r="D68" s="52">
        <v>98</v>
      </c>
      <c r="E68" s="25">
        <f>100-D68</f>
        <v>2</v>
      </c>
      <c r="I68" s="34"/>
    </row>
    <row r="69" spans="3:9" ht="15.75">
      <c r="C69" s="13" t="s">
        <v>44</v>
      </c>
      <c r="D69" s="52">
        <v>95.6</v>
      </c>
      <c r="E69" s="25">
        <f>100-D69</f>
        <v>4.400000000000006</v>
      </c>
      <c r="I69" s="34"/>
    </row>
    <row r="70" spans="3:9" ht="15.75">
      <c r="C70" s="13" t="s">
        <v>11</v>
      </c>
      <c r="D70" s="52">
        <v>91.4</v>
      </c>
      <c r="E70" s="25">
        <f>100-D70</f>
        <v>8.599999999999994</v>
      </c>
      <c r="I70" s="34"/>
    </row>
    <row r="71" spans="3:9" ht="12.75">
      <c r="C71" s="10"/>
      <c r="D71" s="10"/>
      <c r="E71" s="25"/>
      <c r="I71" s="34"/>
    </row>
    <row r="72" ht="12.75">
      <c r="I72" s="34"/>
    </row>
    <row r="73" ht="12.75">
      <c r="I73" s="34"/>
    </row>
    <row r="74" ht="12.75">
      <c r="I74" s="34"/>
    </row>
    <row r="75" ht="12.75">
      <c r="I75" s="34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29</oddHeader>
  </headerFooter>
  <colBreaks count="1" manualBreakCount="1">
    <brk id="17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H2" sqref="H2"/>
    </sheetView>
  </sheetViews>
  <sheetFormatPr defaultColWidth="9.33203125" defaultRowHeight="12.75"/>
  <cols>
    <col min="1" max="1" width="8" style="0" customWidth="1"/>
    <col min="2" max="2" width="7.83203125" style="0" customWidth="1"/>
    <col min="3" max="3" width="21.16015625" style="0" customWidth="1"/>
    <col min="4" max="4" width="12.5" style="0" customWidth="1"/>
    <col min="5" max="5" width="12.33203125" style="0" customWidth="1"/>
    <col min="6" max="6" width="25.5" style="0" customWidth="1"/>
    <col min="7" max="7" width="8.5" style="0" customWidth="1"/>
    <col min="8" max="8" width="9" style="0" customWidth="1"/>
    <col min="9" max="9" width="24.66015625" style="0" customWidth="1"/>
    <col min="10" max="10" width="10.33203125" style="0" customWidth="1"/>
  </cols>
  <sheetData>
    <row r="1" spans="1:14" ht="19.5" customHeight="1">
      <c r="A1" s="222" t="s">
        <v>30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12"/>
      <c r="N1" s="12"/>
    </row>
    <row r="2" spans="1:6" ht="64.5" customHeight="1">
      <c r="A2" s="1"/>
      <c r="B2" s="1"/>
      <c r="C2" s="10"/>
      <c r="D2" s="28" t="s">
        <v>95</v>
      </c>
      <c r="E2" s="28" t="s">
        <v>96</v>
      </c>
      <c r="F2" s="28" t="s">
        <v>99</v>
      </c>
    </row>
    <row r="3" spans="3:6" ht="19.5" customHeight="1">
      <c r="C3" s="13" t="s">
        <v>1</v>
      </c>
      <c r="D3" s="52">
        <v>19542</v>
      </c>
      <c r="E3" s="52">
        <v>17832.8</v>
      </c>
      <c r="F3" s="52">
        <v>101.3</v>
      </c>
    </row>
    <row r="4" spans="3:6" ht="19.5" customHeight="1">
      <c r="C4" s="13" t="s">
        <v>16</v>
      </c>
      <c r="D4" s="52">
        <v>11286.8</v>
      </c>
      <c r="E4" s="52">
        <v>9703.7</v>
      </c>
      <c r="F4" s="52">
        <v>102.9</v>
      </c>
    </row>
    <row r="5" spans="3:6" ht="19.5" customHeight="1">
      <c r="C5" s="13" t="s">
        <v>11</v>
      </c>
      <c r="D5" s="52">
        <v>9932.6</v>
      </c>
      <c r="E5" s="52">
        <v>8876.9</v>
      </c>
      <c r="F5" s="52">
        <v>102.35</v>
      </c>
    </row>
    <row r="6" spans="3:6" ht="19.5" customHeight="1">
      <c r="C6" s="13" t="s">
        <v>5</v>
      </c>
      <c r="D6" s="52">
        <v>21107.3</v>
      </c>
      <c r="E6" s="52">
        <v>19228.7</v>
      </c>
      <c r="F6" s="52">
        <v>101.5</v>
      </c>
    </row>
    <row r="7" spans="3:6" ht="19.5" customHeight="1">
      <c r="C7" s="17" t="s">
        <v>0</v>
      </c>
      <c r="D7" s="56">
        <v>10967.7</v>
      </c>
      <c r="E7" s="56">
        <v>9825.8</v>
      </c>
      <c r="F7" s="56">
        <v>101.6</v>
      </c>
    </row>
    <row r="8" spans="3:6" ht="19.5" customHeight="1">
      <c r="C8" s="13" t="s">
        <v>3</v>
      </c>
      <c r="D8" s="52">
        <v>11710.9</v>
      </c>
      <c r="E8" s="52">
        <v>10225.7</v>
      </c>
      <c r="F8" s="52">
        <v>101.7</v>
      </c>
    </row>
    <row r="9" spans="3:6" ht="19.5" customHeight="1">
      <c r="C9" s="13" t="s">
        <v>13</v>
      </c>
      <c r="D9" s="52">
        <v>16438.5</v>
      </c>
      <c r="E9" s="52">
        <v>13839.7</v>
      </c>
      <c r="F9" s="52">
        <v>105.8</v>
      </c>
    </row>
    <row r="10" spans="3:6" ht="19.5" customHeight="1">
      <c r="C10" s="13" t="s">
        <v>6</v>
      </c>
      <c r="D10" s="52">
        <v>13452</v>
      </c>
      <c r="E10" s="52">
        <v>11843.2</v>
      </c>
      <c r="F10" s="52">
        <v>99.54</v>
      </c>
    </row>
    <row r="11" spans="3:6" ht="19.5" customHeight="1">
      <c r="C11" s="13" t="s">
        <v>7</v>
      </c>
      <c r="D11" s="52">
        <v>14115</v>
      </c>
      <c r="E11" s="52">
        <v>12138.3</v>
      </c>
      <c r="F11" s="52">
        <v>105.73</v>
      </c>
    </row>
    <row r="12" spans="3:6" ht="19.5" customHeight="1">
      <c r="C12" s="13" t="s">
        <v>2</v>
      </c>
      <c r="D12" s="52">
        <v>12771.3</v>
      </c>
      <c r="E12" s="52">
        <v>10890.2</v>
      </c>
      <c r="F12" s="52">
        <v>105.9</v>
      </c>
    </row>
    <row r="13" spans="3:6" ht="19.5" customHeight="1">
      <c r="C13" s="13" t="s">
        <v>10</v>
      </c>
      <c r="D13" s="52">
        <v>11049</v>
      </c>
      <c r="E13" s="52">
        <v>9816</v>
      </c>
      <c r="F13" s="52">
        <v>103.9</v>
      </c>
    </row>
    <row r="14" spans="3:6" ht="19.5" customHeight="1">
      <c r="C14" s="13" t="s">
        <v>4</v>
      </c>
      <c r="D14" s="52">
        <v>19593.1</v>
      </c>
      <c r="E14" s="52">
        <v>17456.6</v>
      </c>
      <c r="F14" s="52">
        <v>101.7</v>
      </c>
    </row>
    <row r="15" spans="3:6" ht="19.5" customHeight="1">
      <c r="C15" s="13" t="s">
        <v>44</v>
      </c>
      <c r="D15" s="52">
        <v>11496.6</v>
      </c>
      <c r="E15" s="52">
        <v>9707.8</v>
      </c>
      <c r="F15" s="52">
        <v>106.2</v>
      </c>
    </row>
    <row r="16" spans="3:6" ht="19.5" customHeight="1">
      <c r="C16" s="13" t="s">
        <v>9</v>
      </c>
      <c r="D16" s="52">
        <v>11857.9</v>
      </c>
      <c r="E16" s="52">
        <v>10320.757796896605</v>
      </c>
      <c r="F16" s="52">
        <v>104.8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61</v>
      </c>
      <c r="E40" t="s">
        <v>15</v>
      </c>
      <c r="G40" s="30" t="s">
        <v>61</v>
      </c>
      <c r="I40" t="s">
        <v>14</v>
      </c>
      <c r="J40" s="30" t="s">
        <v>61</v>
      </c>
      <c r="K40" t="s">
        <v>15</v>
      </c>
    </row>
    <row r="41" spans="3:11" ht="15.75">
      <c r="C41" s="13" t="s">
        <v>5</v>
      </c>
      <c r="D41" s="52">
        <v>21107.3</v>
      </c>
      <c r="E41">
        <v>1</v>
      </c>
      <c r="F41" s="13" t="s">
        <v>5</v>
      </c>
      <c r="G41" s="52">
        <f>21107.3/1000</f>
        <v>21.1073</v>
      </c>
      <c r="H41" s="40"/>
      <c r="I41" s="13" t="s">
        <v>5</v>
      </c>
      <c r="J41" s="52">
        <v>19228.7</v>
      </c>
      <c r="K41">
        <v>1</v>
      </c>
    </row>
    <row r="42" spans="3:11" ht="15.75">
      <c r="C42" s="13" t="s">
        <v>4</v>
      </c>
      <c r="D42" s="52">
        <v>19593.1</v>
      </c>
      <c r="E42">
        <v>2</v>
      </c>
      <c r="F42" s="13" t="s">
        <v>4</v>
      </c>
      <c r="G42" s="52">
        <f>19593.1/1000</f>
        <v>19.5931</v>
      </c>
      <c r="H42" s="40"/>
      <c r="I42" s="13" t="s">
        <v>1</v>
      </c>
      <c r="J42" s="52">
        <v>17832.8</v>
      </c>
      <c r="K42">
        <v>2</v>
      </c>
    </row>
    <row r="43" spans="3:11" ht="15.75">
      <c r="C43" s="13" t="s">
        <v>1</v>
      </c>
      <c r="D43" s="52">
        <v>19542</v>
      </c>
      <c r="E43">
        <v>3</v>
      </c>
      <c r="F43" s="13" t="s">
        <v>1</v>
      </c>
      <c r="G43" s="52">
        <f>19542/1000</f>
        <v>19.542</v>
      </c>
      <c r="H43" s="40"/>
      <c r="I43" s="13" t="s">
        <v>4</v>
      </c>
      <c r="J43" s="52">
        <v>17456.6</v>
      </c>
      <c r="K43">
        <v>3</v>
      </c>
    </row>
    <row r="44" spans="3:11" ht="15.75">
      <c r="C44" s="13" t="s">
        <v>13</v>
      </c>
      <c r="D44" s="52">
        <v>16438.5</v>
      </c>
      <c r="E44">
        <v>4</v>
      </c>
      <c r="F44" s="13" t="s">
        <v>13</v>
      </c>
      <c r="G44" s="52">
        <f>16438.5/1000</f>
        <v>16.4385</v>
      </c>
      <c r="H44" s="40"/>
      <c r="I44" s="13" t="s">
        <v>13</v>
      </c>
      <c r="J44" s="52">
        <v>13839.7</v>
      </c>
      <c r="K44">
        <v>4</v>
      </c>
    </row>
    <row r="45" spans="3:11" ht="15.75">
      <c r="C45" s="13" t="s">
        <v>7</v>
      </c>
      <c r="D45" s="52">
        <v>14115</v>
      </c>
      <c r="E45">
        <v>5</v>
      </c>
      <c r="F45" s="13" t="s">
        <v>7</v>
      </c>
      <c r="G45" s="52">
        <f>14115/1000</f>
        <v>14.115</v>
      </c>
      <c r="H45" s="40"/>
      <c r="I45" s="13" t="s">
        <v>7</v>
      </c>
      <c r="J45" s="52">
        <v>12138.3</v>
      </c>
      <c r="K45">
        <v>5</v>
      </c>
    </row>
    <row r="46" spans="3:11" ht="15.75">
      <c r="C46" s="13" t="s">
        <v>6</v>
      </c>
      <c r="D46" s="52">
        <v>13452</v>
      </c>
      <c r="E46">
        <v>6</v>
      </c>
      <c r="F46" s="13" t="s">
        <v>6</v>
      </c>
      <c r="G46" s="52">
        <f>13452/1000</f>
        <v>13.452</v>
      </c>
      <c r="H46" s="40"/>
      <c r="I46" s="13" t="s">
        <v>6</v>
      </c>
      <c r="J46" s="52">
        <v>11843.2</v>
      </c>
      <c r="K46">
        <v>6</v>
      </c>
    </row>
    <row r="47" spans="3:11" ht="15.75">
      <c r="C47" s="13" t="s">
        <v>2</v>
      </c>
      <c r="D47" s="52">
        <v>12771.3</v>
      </c>
      <c r="E47">
        <v>7</v>
      </c>
      <c r="F47" s="13" t="s">
        <v>2</v>
      </c>
      <c r="G47" s="52">
        <f>12771.3/1000</f>
        <v>12.7713</v>
      </c>
      <c r="H47" s="40"/>
      <c r="I47" s="13" t="s">
        <v>2</v>
      </c>
      <c r="J47" s="52">
        <v>10890.2</v>
      </c>
      <c r="K47">
        <v>7</v>
      </c>
    </row>
    <row r="48" spans="3:11" ht="15.75">
      <c r="C48" s="13" t="s">
        <v>9</v>
      </c>
      <c r="D48" s="52">
        <v>11857.9</v>
      </c>
      <c r="E48">
        <v>8</v>
      </c>
      <c r="F48" s="13" t="s">
        <v>9</v>
      </c>
      <c r="G48" s="52">
        <f>11857.9/1000</f>
        <v>11.857899999999999</v>
      </c>
      <c r="H48" s="40"/>
      <c r="I48" s="13" t="s">
        <v>9</v>
      </c>
      <c r="J48" s="52">
        <v>10320.757796896605</v>
      </c>
      <c r="K48">
        <v>8</v>
      </c>
    </row>
    <row r="49" spans="3:11" ht="15.75">
      <c r="C49" s="13" t="s">
        <v>3</v>
      </c>
      <c r="D49" s="52">
        <v>11710.9</v>
      </c>
      <c r="E49">
        <v>9</v>
      </c>
      <c r="F49" s="13" t="s">
        <v>3</v>
      </c>
      <c r="G49" s="52">
        <f>11710.9/1000</f>
        <v>11.710899999999999</v>
      </c>
      <c r="H49" s="40"/>
      <c r="I49" s="13" t="s">
        <v>3</v>
      </c>
      <c r="J49" s="52">
        <v>10225.7</v>
      </c>
      <c r="K49">
        <v>9</v>
      </c>
    </row>
    <row r="50" spans="3:11" ht="15.75">
      <c r="C50" s="13" t="s">
        <v>44</v>
      </c>
      <c r="D50" s="52">
        <v>11496.6</v>
      </c>
      <c r="E50">
        <v>10</v>
      </c>
      <c r="F50" s="13" t="s">
        <v>44</v>
      </c>
      <c r="G50" s="52">
        <f>11496.6/1000</f>
        <v>11.4966</v>
      </c>
      <c r="H50" s="40"/>
      <c r="I50" s="17" t="s">
        <v>0</v>
      </c>
      <c r="J50" s="56">
        <v>9825.8</v>
      </c>
      <c r="K50">
        <v>10</v>
      </c>
    </row>
    <row r="51" spans="3:11" ht="15.75">
      <c r="C51" s="13" t="s">
        <v>16</v>
      </c>
      <c r="D51" s="52">
        <v>11286.8</v>
      </c>
      <c r="E51">
        <v>11</v>
      </c>
      <c r="F51" s="13" t="s">
        <v>16</v>
      </c>
      <c r="G51" s="52">
        <f>11286.8/1000</f>
        <v>11.2868</v>
      </c>
      <c r="H51" s="40"/>
      <c r="I51" s="13" t="s">
        <v>10</v>
      </c>
      <c r="J51" s="52">
        <v>9816</v>
      </c>
      <c r="K51">
        <v>11</v>
      </c>
    </row>
    <row r="52" spans="3:11" ht="15.75">
      <c r="C52" s="13" t="s">
        <v>10</v>
      </c>
      <c r="D52" s="52">
        <v>11049</v>
      </c>
      <c r="E52">
        <v>12</v>
      </c>
      <c r="F52" s="13" t="s">
        <v>10</v>
      </c>
      <c r="G52" s="52">
        <f>11049/1000</f>
        <v>11.049</v>
      </c>
      <c r="H52" s="40"/>
      <c r="I52" s="13" t="s">
        <v>44</v>
      </c>
      <c r="J52" s="52">
        <v>9707.8</v>
      </c>
      <c r="K52">
        <v>12</v>
      </c>
    </row>
    <row r="53" spans="3:11" ht="15.75">
      <c r="C53" s="17" t="s">
        <v>0</v>
      </c>
      <c r="D53" s="56">
        <v>10967.7</v>
      </c>
      <c r="E53">
        <v>13</v>
      </c>
      <c r="F53" s="17" t="s">
        <v>0</v>
      </c>
      <c r="G53" s="56">
        <f>10967.7/1000</f>
        <v>10.9677</v>
      </c>
      <c r="H53" s="40"/>
      <c r="I53" s="13" t="s">
        <v>16</v>
      </c>
      <c r="J53" s="52">
        <v>9703.7</v>
      </c>
      <c r="K53">
        <v>13</v>
      </c>
    </row>
    <row r="54" spans="3:11" ht="15.75">
      <c r="C54" s="13" t="s">
        <v>11</v>
      </c>
      <c r="D54" s="52">
        <v>9932.6</v>
      </c>
      <c r="E54">
        <v>14</v>
      </c>
      <c r="F54" s="13" t="s">
        <v>11</v>
      </c>
      <c r="G54" s="52">
        <f>9932.6/1000</f>
        <v>9.9326</v>
      </c>
      <c r="H54" s="40"/>
      <c r="I54" s="13" t="s">
        <v>11</v>
      </c>
      <c r="J54" s="52">
        <v>8876.9</v>
      </c>
      <c r="K54">
        <v>14</v>
      </c>
    </row>
    <row r="57" spans="3:4" ht="15.75">
      <c r="C57" s="214" t="s">
        <v>44</v>
      </c>
      <c r="D57" s="215">
        <v>106.2</v>
      </c>
    </row>
    <row r="58" spans="3:6" ht="15.75">
      <c r="C58" s="13" t="s">
        <v>2</v>
      </c>
      <c r="D58" s="52">
        <v>105.9</v>
      </c>
      <c r="F58" s="52"/>
    </row>
    <row r="59" spans="3:6" ht="15.75">
      <c r="C59" s="13" t="s">
        <v>13</v>
      </c>
      <c r="D59" s="52">
        <v>105.8</v>
      </c>
      <c r="F59" s="52"/>
    </row>
    <row r="60" spans="3:6" ht="15.75">
      <c r="C60" s="13" t="s">
        <v>7</v>
      </c>
      <c r="D60" s="52">
        <v>105.73</v>
      </c>
      <c r="F60">
        <f>D41/D54</f>
        <v>2.1250528562511324</v>
      </c>
    </row>
    <row r="61" spans="3:4" ht="15.75">
      <c r="C61" s="13" t="s">
        <v>9</v>
      </c>
      <c r="D61" s="52">
        <v>104.8</v>
      </c>
    </row>
    <row r="62" spans="3:4" ht="15.75">
      <c r="C62" s="13" t="s">
        <v>10</v>
      </c>
      <c r="D62" s="52">
        <v>103.9</v>
      </c>
    </row>
    <row r="63" spans="3:4" ht="15.75">
      <c r="C63" s="13" t="s">
        <v>16</v>
      </c>
      <c r="D63" s="52">
        <v>102.9</v>
      </c>
    </row>
    <row r="64" spans="3:4" ht="15.75">
      <c r="C64" s="13" t="s">
        <v>11</v>
      </c>
      <c r="D64" s="52">
        <v>102.35</v>
      </c>
    </row>
    <row r="65" spans="3:4" ht="15.75">
      <c r="C65" s="13" t="s">
        <v>3</v>
      </c>
      <c r="D65" s="52">
        <v>101.7</v>
      </c>
    </row>
    <row r="66" spans="3:4" ht="15.75">
      <c r="C66" s="13" t="s">
        <v>4</v>
      </c>
      <c r="D66" s="52">
        <v>101.7</v>
      </c>
    </row>
    <row r="67" spans="3:4" ht="15.75">
      <c r="C67" s="17" t="s">
        <v>0</v>
      </c>
      <c r="D67" s="56">
        <v>101.6</v>
      </c>
    </row>
    <row r="68" spans="3:4" ht="15.75">
      <c r="C68" s="13" t="s">
        <v>5</v>
      </c>
      <c r="D68" s="52">
        <v>101.5</v>
      </c>
    </row>
    <row r="69" spans="3:4" ht="15.75">
      <c r="C69" s="13" t="s">
        <v>1</v>
      </c>
      <c r="D69" s="52">
        <v>101.3</v>
      </c>
    </row>
    <row r="70" spans="3:4" ht="15.75">
      <c r="C70" s="13" t="s">
        <v>6</v>
      </c>
      <c r="D70" s="52">
        <v>99.54</v>
      </c>
    </row>
    <row r="71" spans="3:4" ht="12.75">
      <c r="C71" s="10"/>
      <c r="D71" s="10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30</oddHeader>
  </headerFooter>
  <colBreaks count="1" manualBreakCount="1">
    <brk id="17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G2" sqref="G2"/>
    </sheetView>
  </sheetViews>
  <sheetFormatPr defaultColWidth="9.33203125" defaultRowHeight="12.75"/>
  <cols>
    <col min="1" max="1" width="6.83203125" style="0" customWidth="1"/>
    <col min="2" max="2" width="8" style="0" customWidth="1"/>
    <col min="3" max="3" width="21.16015625" style="0" customWidth="1"/>
    <col min="4" max="5" width="13.66015625" style="0" customWidth="1"/>
    <col min="6" max="6" width="27.83203125" style="0" customWidth="1"/>
    <col min="7" max="7" width="7.83203125" style="0" customWidth="1"/>
    <col min="8" max="8" width="7.16015625" style="0" customWidth="1"/>
    <col min="9" max="9" width="24.66015625" style="0" customWidth="1"/>
    <col min="10" max="10" width="11.16015625" style="0" customWidth="1"/>
    <col min="13" max="13" width="10.66015625" style="0" customWidth="1"/>
    <col min="14" max="14" width="17.83203125" style="0" customWidth="1"/>
    <col min="19" max="19" width="22.5" style="0" customWidth="1"/>
  </cols>
  <sheetData>
    <row r="1" spans="1:14" ht="19.5" customHeight="1">
      <c r="A1" s="222" t="s">
        <v>72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12"/>
      <c r="N1" s="12"/>
    </row>
    <row r="2" spans="1:6" ht="63" customHeight="1">
      <c r="A2" s="1"/>
      <c r="B2" s="1"/>
      <c r="C2" s="10"/>
      <c r="D2" s="28" t="s">
        <v>109</v>
      </c>
      <c r="E2" s="28" t="s">
        <v>110</v>
      </c>
      <c r="F2" s="28" t="s">
        <v>100</v>
      </c>
    </row>
    <row r="3" spans="3:6" ht="19.5" customHeight="1">
      <c r="C3" s="13" t="s">
        <v>1</v>
      </c>
      <c r="D3" s="52">
        <v>192</v>
      </c>
      <c r="E3" s="52">
        <v>187</v>
      </c>
      <c r="F3" s="52">
        <v>103.1</v>
      </c>
    </row>
    <row r="4" spans="3:6" ht="19.5" customHeight="1">
      <c r="C4" s="13" t="s">
        <v>16</v>
      </c>
      <c r="D4" s="52">
        <v>194.4</v>
      </c>
      <c r="E4" s="52">
        <v>188.9</v>
      </c>
      <c r="F4" s="52">
        <v>102.5</v>
      </c>
    </row>
    <row r="5" spans="3:6" ht="19.5" customHeight="1">
      <c r="C5" s="13" t="s">
        <v>11</v>
      </c>
      <c r="D5" s="52">
        <v>123.2</v>
      </c>
      <c r="E5" s="52">
        <v>104.4</v>
      </c>
      <c r="F5" s="52">
        <v>119.3</v>
      </c>
    </row>
    <row r="6" spans="3:6" ht="19.5" customHeight="1">
      <c r="C6" s="13" t="s">
        <v>5</v>
      </c>
      <c r="D6" s="52">
        <v>309.5</v>
      </c>
      <c r="E6" s="52">
        <v>248.79516380101242</v>
      </c>
      <c r="F6" s="52">
        <v>124.8</v>
      </c>
    </row>
    <row r="7" spans="3:6" ht="19.5" customHeight="1">
      <c r="C7" s="17" t="s">
        <v>0</v>
      </c>
      <c r="D7" s="56">
        <v>110</v>
      </c>
      <c r="E7" s="56">
        <v>112.3</v>
      </c>
      <c r="F7" s="56">
        <v>98.4</v>
      </c>
    </row>
    <row r="8" spans="3:6" ht="19.5" customHeight="1">
      <c r="C8" s="13" t="s">
        <v>3</v>
      </c>
      <c r="D8" s="52">
        <v>208.0715043126818</v>
      </c>
      <c r="E8" s="52">
        <v>200.7</v>
      </c>
      <c r="F8" s="52">
        <v>101.3990483353663</v>
      </c>
    </row>
    <row r="9" spans="3:6" ht="19.5" customHeight="1">
      <c r="C9" s="13" t="s">
        <v>13</v>
      </c>
      <c r="D9" s="52">
        <v>92.7</v>
      </c>
      <c r="E9" s="52">
        <v>111.2</v>
      </c>
      <c r="F9" s="52">
        <v>81.5</v>
      </c>
    </row>
    <row r="10" spans="3:6" ht="19.5" customHeight="1">
      <c r="C10" s="13" t="s">
        <v>6</v>
      </c>
      <c r="D10" s="52">
        <v>107.6</v>
      </c>
      <c r="E10" s="146">
        <v>118.4</v>
      </c>
      <c r="F10" s="52">
        <v>87.5</v>
      </c>
    </row>
    <row r="11" spans="3:6" ht="19.5" customHeight="1">
      <c r="C11" s="13" t="s">
        <v>7</v>
      </c>
      <c r="D11" s="52">
        <v>190.3</v>
      </c>
      <c r="E11" s="54">
        <v>184.9</v>
      </c>
      <c r="F11" s="52">
        <v>103.8</v>
      </c>
    </row>
    <row r="12" spans="3:6" ht="19.5" customHeight="1">
      <c r="C12" s="13" t="s">
        <v>2</v>
      </c>
      <c r="D12" s="52">
        <v>110.9</v>
      </c>
      <c r="E12" s="52">
        <v>122.7</v>
      </c>
      <c r="F12" s="52">
        <v>85.9</v>
      </c>
    </row>
    <row r="13" spans="3:6" ht="19.5" customHeight="1">
      <c r="C13" s="13" t="s">
        <v>10</v>
      </c>
      <c r="D13" s="52">
        <v>117.9</v>
      </c>
      <c r="E13" s="54">
        <v>82.1</v>
      </c>
      <c r="F13" s="52">
        <v>145.8</v>
      </c>
    </row>
    <row r="14" spans="3:6" ht="19.5" customHeight="1">
      <c r="C14" s="13" t="s">
        <v>4</v>
      </c>
      <c r="D14" s="52">
        <v>107</v>
      </c>
      <c r="E14" s="52">
        <v>86.5</v>
      </c>
      <c r="F14" s="52">
        <v>125.1</v>
      </c>
    </row>
    <row r="15" spans="3:6" ht="19.5" customHeight="1">
      <c r="C15" s="13" t="s">
        <v>44</v>
      </c>
      <c r="D15" s="52">
        <v>120.2</v>
      </c>
      <c r="E15" s="52">
        <v>117.5</v>
      </c>
      <c r="F15" s="52">
        <v>100.5</v>
      </c>
    </row>
    <row r="16" spans="3:6" ht="19.5" customHeight="1">
      <c r="C16" s="13" t="s">
        <v>9</v>
      </c>
      <c r="D16" s="52">
        <v>154.9</v>
      </c>
      <c r="E16" s="52">
        <v>126.9</v>
      </c>
      <c r="F16" s="52">
        <v>121.3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61</v>
      </c>
      <c r="E40" t="s">
        <v>15</v>
      </c>
      <c r="G40" s="30" t="s">
        <v>61</v>
      </c>
      <c r="I40" t="s">
        <v>14</v>
      </c>
      <c r="J40" s="30" t="s">
        <v>57</v>
      </c>
      <c r="K40" t="s">
        <v>15</v>
      </c>
    </row>
    <row r="41" spans="3:11" ht="15.75">
      <c r="C41" s="13" t="s">
        <v>5</v>
      </c>
      <c r="D41" s="52">
        <v>309.5</v>
      </c>
      <c r="E41" s="23">
        <v>1</v>
      </c>
      <c r="F41" s="13" t="s">
        <v>5</v>
      </c>
      <c r="G41" s="52">
        <v>309.5</v>
      </c>
      <c r="H41" s="50"/>
      <c r="I41" s="13" t="s">
        <v>5</v>
      </c>
      <c r="J41" s="52">
        <v>248.79516380101242</v>
      </c>
      <c r="K41">
        <v>1</v>
      </c>
    </row>
    <row r="42" spans="3:11" ht="15.75">
      <c r="C42" s="13" t="s">
        <v>3</v>
      </c>
      <c r="D42" s="52">
        <v>208.0715043126818</v>
      </c>
      <c r="E42" s="23">
        <v>2</v>
      </c>
      <c r="F42" s="13" t="s">
        <v>3</v>
      </c>
      <c r="G42" s="52">
        <v>208.0715043126818</v>
      </c>
      <c r="H42" s="50"/>
      <c r="I42" s="13" t="s">
        <v>3</v>
      </c>
      <c r="J42" s="52">
        <v>200.7</v>
      </c>
      <c r="K42">
        <v>2</v>
      </c>
    </row>
    <row r="43" spans="3:11" ht="15.75">
      <c r="C43" s="13" t="s">
        <v>16</v>
      </c>
      <c r="D43" s="52">
        <v>194.4</v>
      </c>
      <c r="E43" s="23">
        <v>3</v>
      </c>
      <c r="F43" s="13" t="s">
        <v>16</v>
      </c>
      <c r="G43" s="52">
        <v>194.4</v>
      </c>
      <c r="H43" s="50"/>
      <c r="I43" s="13" t="s">
        <v>16</v>
      </c>
      <c r="J43" s="52">
        <v>188.9</v>
      </c>
      <c r="K43">
        <v>3</v>
      </c>
    </row>
    <row r="44" spans="3:11" ht="15.75">
      <c r="C44" s="13" t="s">
        <v>1</v>
      </c>
      <c r="D44" s="52">
        <v>192</v>
      </c>
      <c r="E44" s="23">
        <v>4</v>
      </c>
      <c r="F44" s="13" t="s">
        <v>1</v>
      </c>
      <c r="G44" s="52">
        <v>192</v>
      </c>
      <c r="H44" s="50"/>
      <c r="I44" s="13" t="s">
        <v>1</v>
      </c>
      <c r="J44" s="52">
        <v>187</v>
      </c>
      <c r="K44">
        <v>4</v>
      </c>
    </row>
    <row r="45" spans="3:11" ht="15.75">
      <c r="C45" s="13" t="s">
        <v>7</v>
      </c>
      <c r="D45" s="52">
        <v>190.3</v>
      </c>
      <c r="E45" s="23">
        <v>5</v>
      </c>
      <c r="F45" s="13" t="s">
        <v>7</v>
      </c>
      <c r="G45" s="52">
        <v>190.3</v>
      </c>
      <c r="H45" s="50"/>
      <c r="I45" s="13" t="s">
        <v>7</v>
      </c>
      <c r="J45" s="54">
        <v>184.9</v>
      </c>
      <c r="K45">
        <v>5</v>
      </c>
    </row>
    <row r="46" spans="3:11" ht="15.75">
      <c r="C46" s="13" t="s">
        <v>9</v>
      </c>
      <c r="D46" s="52">
        <v>154.9</v>
      </c>
      <c r="E46" s="23">
        <v>6</v>
      </c>
      <c r="F46" s="13" t="s">
        <v>9</v>
      </c>
      <c r="G46" s="52">
        <v>154.9</v>
      </c>
      <c r="H46" s="50"/>
      <c r="I46" s="13" t="s">
        <v>9</v>
      </c>
      <c r="J46" s="52">
        <v>126.9</v>
      </c>
      <c r="K46">
        <v>6</v>
      </c>
    </row>
    <row r="47" spans="3:11" ht="15.75">
      <c r="C47" s="13" t="s">
        <v>11</v>
      </c>
      <c r="D47" s="52">
        <v>123.2</v>
      </c>
      <c r="E47" s="23">
        <v>7</v>
      </c>
      <c r="F47" s="13" t="s">
        <v>11</v>
      </c>
      <c r="G47" s="52">
        <v>123.2</v>
      </c>
      <c r="H47" s="50"/>
      <c r="I47" s="13" t="s">
        <v>2</v>
      </c>
      <c r="J47" s="52">
        <v>122.7</v>
      </c>
      <c r="K47">
        <v>7</v>
      </c>
    </row>
    <row r="48" spans="3:11" ht="15.75">
      <c r="C48" s="13" t="s">
        <v>44</v>
      </c>
      <c r="D48" s="52">
        <v>120.2</v>
      </c>
      <c r="E48" s="23">
        <v>8</v>
      </c>
      <c r="F48" s="13" t="s">
        <v>44</v>
      </c>
      <c r="G48" s="52">
        <v>120.2</v>
      </c>
      <c r="H48" s="50"/>
      <c r="I48" s="13" t="s">
        <v>6</v>
      </c>
      <c r="J48" s="146">
        <v>118.4</v>
      </c>
      <c r="K48">
        <v>8</v>
      </c>
    </row>
    <row r="49" spans="3:11" ht="15.75">
      <c r="C49" s="13" t="s">
        <v>10</v>
      </c>
      <c r="D49" s="52">
        <v>117.9</v>
      </c>
      <c r="E49" s="23">
        <v>9</v>
      </c>
      <c r="F49" s="13" t="s">
        <v>10</v>
      </c>
      <c r="G49" s="52">
        <v>117.9</v>
      </c>
      <c r="H49" s="50"/>
      <c r="I49" s="13" t="s">
        <v>44</v>
      </c>
      <c r="J49" s="52">
        <v>117.5</v>
      </c>
      <c r="K49">
        <v>9</v>
      </c>
    </row>
    <row r="50" spans="3:11" ht="15.75">
      <c r="C50" s="13" t="s">
        <v>2</v>
      </c>
      <c r="D50" s="52">
        <v>110.9</v>
      </c>
      <c r="E50" s="23">
        <v>10</v>
      </c>
      <c r="F50" s="13" t="s">
        <v>2</v>
      </c>
      <c r="G50" s="52">
        <v>110.9</v>
      </c>
      <c r="H50" s="50"/>
      <c r="I50" s="17" t="s">
        <v>0</v>
      </c>
      <c r="J50" s="56">
        <v>112.3</v>
      </c>
      <c r="K50">
        <v>10</v>
      </c>
    </row>
    <row r="51" spans="3:11" ht="15.75">
      <c r="C51" s="17" t="s">
        <v>0</v>
      </c>
      <c r="D51" s="56">
        <v>110</v>
      </c>
      <c r="E51" s="23">
        <v>11</v>
      </c>
      <c r="F51" s="17" t="s">
        <v>0</v>
      </c>
      <c r="G51" s="56">
        <v>110</v>
      </c>
      <c r="H51" s="50"/>
      <c r="I51" s="13" t="s">
        <v>13</v>
      </c>
      <c r="J51" s="52">
        <v>111.2</v>
      </c>
      <c r="K51">
        <v>11</v>
      </c>
    </row>
    <row r="52" spans="3:11" ht="15.75">
      <c r="C52" s="13" t="s">
        <v>6</v>
      </c>
      <c r="D52" s="52">
        <v>107.6</v>
      </c>
      <c r="E52" s="23">
        <v>12</v>
      </c>
      <c r="F52" s="13" t="s">
        <v>6</v>
      </c>
      <c r="G52" s="52">
        <v>107.6</v>
      </c>
      <c r="H52" s="50"/>
      <c r="I52" s="13" t="s">
        <v>11</v>
      </c>
      <c r="J52" s="52">
        <v>104.4</v>
      </c>
      <c r="K52">
        <v>12</v>
      </c>
    </row>
    <row r="53" spans="3:11" ht="15.75">
      <c r="C53" s="13" t="s">
        <v>4</v>
      </c>
      <c r="D53" s="52">
        <v>107</v>
      </c>
      <c r="E53" s="23">
        <v>13</v>
      </c>
      <c r="F53" s="13" t="s">
        <v>4</v>
      </c>
      <c r="G53" s="52">
        <v>107</v>
      </c>
      <c r="H53" s="50"/>
      <c r="I53" s="13" t="s">
        <v>4</v>
      </c>
      <c r="J53" s="52">
        <v>86.5</v>
      </c>
      <c r="K53">
        <v>13</v>
      </c>
    </row>
    <row r="54" spans="3:11" ht="15.75">
      <c r="C54" s="13" t="s">
        <v>13</v>
      </c>
      <c r="D54" s="52">
        <v>92.7</v>
      </c>
      <c r="E54" s="23">
        <v>14</v>
      </c>
      <c r="F54" s="13" t="s">
        <v>13</v>
      </c>
      <c r="G54" s="52">
        <v>92.7</v>
      </c>
      <c r="H54" s="50"/>
      <c r="I54" s="13" t="s">
        <v>10</v>
      </c>
      <c r="J54" s="54">
        <v>82.1</v>
      </c>
      <c r="K54">
        <v>14</v>
      </c>
    </row>
    <row r="58" spans="3:4" ht="15.75">
      <c r="C58" s="214" t="s">
        <v>10</v>
      </c>
      <c r="D58" s="215">
        <v>145.8</v>
      </c>
    </row>
    <row r="59" spans="3:4" ht="15.75">
      <c r="C59" s="13" t="s">
        <v>4</v>
      </c>
      <c r="D59" s="52">
        <v>125.1</v>
      </c>
    </row>
    <row r="60" spans="3:4" ht="15.75">
      <c r="C60" s="13" t="s">
        <v>5</v>
      </c>
      <c r="D60" s="52">
        <v>124.8</v>
      </c>
    </row>
    <row r="61" spans="3:4" ht="15.75">
      <c r="C61" s="13" t="s">
        <v>9</v>
      </c>
      <c r="D61" s="52">
        <v>121.3</v>
      </c>
    </row>
    <row r="62" spans="3:4" ht="15.75">
      <c r="C62" s="13" t="s">
        <v>11</v>
      </c>
      <c r="D62" s="52">
        <v>119.3</v>
      </c>
    </row>
    <row r="63" spans="3:4" ht="15.75">
      <c r="C63" s="13" t="s">
        <v>7</v>
      </c>
      <c r="D63" s="52">
        <v>103.8</v>
      </c>
    </row>
    <row r="64" spans="3:4" ht="15.75">
      <c r="C64" s="13" t="s">
        <v>1</v>
      </c>
      <c r="D64" s="52">
        <v>103.1</v>
      </c>
    </row>
    <row r="65" spans="3:4" ht="15.75">
      <c r="C65" s="13" t="s">
        <v>16</v>
      </c>
      <c r="D65" s="52">
        <v>102.5</v>
      </c>
    </row>
    <row r="66" spans="3:4" ht="15.75">
      <c r="C66" s="13" t="s">
        <v>3</v>
      </c>
      <c r="D66" s="52">
        <v>101.3990483353663</v>
      </c>
    </row>
    <row r="67" spans="3:4" ht="15.75">
      <c r="C67" s="13" t="s">
        <v>44</v>
      </c>
      <c r="D67" s="52">
        <v>100.5</v>
      </c>
    </row>
    <row r="68" spans="3:5" ht="15.75">
      <c r="C68" s="17" t="s">
        <v>0</v>
      </c>
      <c r="D68" s="56">
        <v>98.4</v>
      </c>
      <c r="E68" s="25">
        <f>100-D68</f>
        <v>1.5999999999999943</v>
      </c>
    </row>
    <row r="69" spans="3:5" ht="15.75">
      <c r="C69" s="13" t="s">
        <v>6</v>
      </c>
      <c r="D69" s="52">
        <v>87.5</v>
      </c>
      <c r="E69" s="25">
        <f>100-D69</f>
        <v>12.5</v>
      </c>
    </row>
    <row r="70" spans="3:5" ht="15.75">
      <c r="C70" s="13" t="s">
        <v>2</v>
      </c>
      <c r="D70" s="52">
        <v>85.9</v>
      </c>
      <c r="E70" s="25">
        <f>100-D70</f>
        <v>14.099999999999994</v>
      </c>
    </row>
    <row r="71" spans="3:5" ht="15.75">
      <c r="C71" s="13" t="s">
        <v>13</v>
      </c>
      <c r="D71" s="52">
        <v>81.5</v>
      </c>
      <c r="E71" s="25">
        <f>100-D71</f>
        <v>18.5</v>
      </c>
    </row>
    <row r="72" spans="3:4" ht="12.75">
      <c r="C72" s="10"/>
      <c r="D72" s="10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31</oddHeader>
  </headerFooter>
  <colBreaks count="1" manualBreakCount="1">
    <brk id="17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"/>
  <sheetViews>
    <sheetView zoomScalePageLayoutView="0" workbookViewId="0" topLeftCell="A1">
      <selection activeCell="M36" sqref="M36"/>
    </sheetView>
  </sheetViews>
  <sheetFormatPr defaultColWidth="9.33203125" defaultRowHeight="12.75"/>
  <sheetData>
    <row r="1" spans="2:15" ht="12.75">
      <c r="B1" t="s">
        <v>14</v>
      </c>
      <c r="C1" t="s">
        <v>14</v>
      </c>
      <c r="D1" t="s">
        <v>14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  <c r="J1" t="s">
        <v>14</v>
      </c>
      <c r="K1" t="s">
        <v>14</v>
      </c>
      <c r="L1" t="s">
        <v>14</v>
      </c>
      <c r="M1" t="s">
        <v>14</v>
      </c>
      <c r="N1" t="s">
        <v>14</v>
      </c>
      <c r="O1" t="s">
        <v>14</v>
      </c>
    </row>
    <row r="2" spans="2:15" ht="25.5">
      <c r="B2" s="26" t="s">
        <v>1</v>
      </c>
      <c r="C2" s="26" t="s">
        <v>16</v>
      </c>
      <c r="D2" s="26" t="s">
        <v>11</v>
      </c>
      <c r="E2" s="26" t="s">
        <v>5</v>
      </c>
      <c r="F2" s="27" t="s">
        <v>0</v>
      </c>
      <c r="G2" s="26" t="s">
        <v>3</v>
      </c>
      <c r="H2" s="26" t="s">
        <v>13</v>
      </c>
      <c r="I2" s="26" t="s">
        <v>6</v>
      </c>
      <c r="J2" s="26" t="s">
        <v>7</v>
      </c>
      <c r="K2" s="26" t="s">
        <v>2</v>
      </c>
      <c r="L2" s="26" t="s">
        <v>10</v>
      </c>
      <c r="M2" s="26" t="s">
        <v>4</v>
      </c>
      <c r="N2" s="26" t="s">
        <v>8</v>
      </c>
      <c r="O2" s="26" t="s">
        <v>9</v>
      </c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C1">
      <selection activeCell="G6" sqref="G6"/>
    </sheetView>
  </sheetViews>
  <sheetFormatPr defaultColWidth="9.33203125" defaultRowHeight="12.75"/>
  <cols>
    <col min="2" max="2" width="7.5" style="0" customWidth="1"/>
    <col min="3" max="3" width="20" style="0" customWidth="1"/>
    <col min="4" max="4" width="15.5" style="0" customWidth="1"/>
    <col min="5" max="5" width="15.33203125" style="0" customWidth="1"/>
    <col min="6" max="6" width="15.5" style="0" customWidth="1"/>
    <col min="7" max="7" width="10" style="0" customWidth="1"/>
    <col min="9" max="9" width="24.66015625" style="0" customWidth="1"/>
  </cols>
  <sheetData>
    <row r="1" spans="1:14" ht="19.5" customHeight="1">
      <c r="A1" s="222" t="s">
        <v>36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31"/>
      <c r="N1" s="31"/>
    </row>
    <row r="2" spans="1:6" ht="67.5" customHeight="1">
      <c r="A2" s="1"/>
      <c r="B2" s="1"/>
      <c r="C2" s="51"/>
      <c r="D2" s="28" t="s">
        <v>74</v>
      </c>
      <c r="E2" s="28" t="s">
        <v>75</v>
      </c>
      <c r="F2" s="11" t="s">
        <v>71</v>
      </c>
    </row>
    <row r="3" spans="3:11" ht="19.5" customHeight="1">
      <c r="C3" s="13" t="s">
        <v>1</v>
      </c>
      <c r="D3" s="33">
        <v>108</v>
      </c>
      <c r="E3" s="52">
        <v>114.1</v>
      </c>
      <c r="F3" s="55">
        <f>D3-E3</f>
        <v>-6.099999999999994</v>
      </c>
      <c r="H3" s="25"/>
      <c r="I3" s="25"/>
      <c r="J3" s="25"/>
      <c r="K3" s="25"/>
    </row>
    <row r="4" spans="3:11" ht="19.5" customHeight="1">
      <c r="C4" s="13" t="s">
        <v>16</v>
      </c>
      <c r="D4" s="33">
        <v>131</v>
      </c>
      <c r="E4" s="52">
        <v>114.7</v>
      </c>
      <c r="F4" s="55">
        <f aca="true" t="shared" si="0" ref="F4:F16">D4-E4</f>
        <v>16.299999999999997</v>
      </c>
      <c r="H4" s="25"/>
      <c r="I4" s="25"/>
      <c r="J4" s="25"/>
      <c r="K4" s="25"/>
    </row>
    <row r="5" spans="3:11" ht="19.5" customHeight="1">
      <c r="C5" s="13" t="s">
        <v>11</v>
      </c>
      <c r="D5" s="33">
        <v>201.8</v>
      </c>
      <c r="E5" s="52">
        <v>166.6</v>
      </c>
      <c r="F5" s="55">
        <f t="shared" si="0"/>
        <v>35.20000000000002</v>
      </c>
      <c r="H5" s="25"/>
      <c r="I5" s="25"/>
      <c r="J5" s="25"/>
      <c r="K5" s="25"/>
    </row>
    <row r="6" spans="3:11" ht="19.5" customHeight="1">
      <c r="C6" s="13" t="s">
        <v>5</v>
      </c>
      <c r="D6" s="36">
        <v>100.6</v>
      </c>
      <c r="E6" s="52">
        <v>100.2</v>
      </c>
      <c r="F6" s="55">
        <f t="shared" si="0"/>
        <v>0.3999999999999915</v>
      </c>
      <c r="H6" s="25"/>
      <c r="I6" s="25"/>
      <c r="J6" s="25"/>
      <c r="K6" s="25"/>
    </row>
    <row r="7" spans="3:11" ht="19.5" customHeight="1">
      <c r="C7" s="17" t="s">
        <v>0</v>
      </c>
      <c r="D7" s="63">
        <v>102.3</v>
      </c>
      <c r="E7" s="56">
        <v>101.2</v>
      </c>
      <c r="F7" s="55">
        <f t="shared" si="0"/>
        <v>1.0999999999999943</v>
      </c>
      <c r="H7" s="25"/>
      <c r="I7" s="25"/>
      <c r="J7" s="25"/>
      <c r="K7" s="25"/>
    </row>
    <row r="8" spans="3:11" ht="19.5" customHeight="1">
      <c r="C8" s="13" t="s">
        <v>3</v>
      </c>
      <c r="D8" s="33">
        <v>78.7</v>
      </c>
      <c r="E8" s="52">
        <v>148.7</v>
      </c>
      <c r="F8" s="55">
        <f t="shared" si="0"/>
        <v>-69.99999999999999</v>
      </c>
      <c r="H8" s="25"/>
      <c r="I8" s="25"/>
      <c r="J8" s="25"/>
      <c r="K8" s="25"/>
    </row>
    <row r="9" spans="3:11" ht="19.5" customHeight="1">
      <c r="C9" s="13" t="s">
        <v>13</v>
      </c>
      <c r="D9" s="33">
        <v>103.2</v>
      </c>
      <c r="E9" s="52">
        <v>104.3</v>
      </c>
      <c r="F9" s="55">
        <f t="shared" si="0"/>
        <v>-1.0999999999999943</v>
      </c>
      <c r="H9" s="25"/>
      <c r="I9" s="25"/>
      <c r="J9" s="25"/>
      <c r="K9" s="25"/>
    </row>
    <row r="10" spans="3:11" ht="19.5" customHeight="1">
      <c r="C10" s="13" t="s">
        <v>6</v>
      </c>
      <c r="D10" s="33">
        <v>93.9</v>
      </c>
      <c r="E10" s="55">
        <v>99.2</v>
      </c>
      <c r="F10" s="55">
        <f t="shared" si="0"/>
        <v>-5.299999999999997</v>
      </c>
      <c r="H10" s="25"/>
      <c r="I10" s="25"/>
      <c r="J10" s="25"/>
      <c r="K10" s="25"/>
    </row>
    <row r="11" spans="3:11" ht="19.5" customHeight="1">
      <c r="C11" s="13" t="s">
        <v>7</v>
      </c>
      <c r="D11" s="36">
        <v>118</v>
      </c>
      <c r="E11" s="55">
        <v>93.6</v>
      </c>
      <c r="F11" s="55">
        <f t="shared" si="0"/>
        <v>24.400000000000006</v>
      </c>
      <c r="H11" s="25"/>
      <c r="I11" s="25"/>
      <c r="J11" s="25"/>
      <c r="K11" s="25"/>
    </row>
    <row r="12" spans="3:11" ht="19.5" customHeight="1">
      <c r="C12" s="13" t="s">
        <v>2</v>
      </c>
      <c r="D12" s="33">
        <v>103.5</v>
      </c>
      <c r="E12" s="52">
        <v>109.4</v>
      </c>
      <c r="F12" s="55">
        <f t="shared" si="0"/>
        <v>-5.900000000000006</v>
      </c>
      <c r="H12" s="25"/>
      <c r="I12" s="25"/>
      <c r="J12" s="25"/>
      <c r="K12" s="25"/>
    </row>
    <row r="13" spans="3:11" ht="19.5" customHeight="1">
      <c r="C13" s="13" t="s">
        <v>10</v>
      </c>
      <c r="D13" s="33">
        <v>90.7</v>
      </c>
      <c r="E13" s="52">
        <v>126.8</v>
      </c>
      <c r="F13" s="55">
        <f t="shared" si="0"/>
        <v>-36.099999999999994</v>
      </c>
      <c r="H13" s="25"/>
      <c r="I13" s="25"/>
      <c r="J13" s="25"/>
      <c r="K13" s="25"/>
    </row>
    <row r="14" spans="3:11" ht="19.5" customHeight="1">
      <c r="C14" s="13" t="s">
        <v>4</v>
      </c>
      <c r="D14" s="36">
        <v>102.8</v>
      </c>
      <c r="E14" s="52">
        <v>104.7</v>
      </c>
      <c r="F14" s="55">
        <f t="shared" si="0"/>
        <v>-1.9000000000000057</v>
      </c>
      <c r="H14" s="25"/>
      <c r="I14" s="25"/>
      <c r="J14" s="25"/>
      <c r="K14" s="25"/>
    </row>
    <row r="15" spans="3:11" ht="19.5" customHeight="1">
      <c r="C15" s="13" t="s">
        <v>44</v>
      </c>
      <c r="D15" s="33">
        <v>104.2</v>
      </c>
      <c r="E15" s="52">
        <v>100.3</v>
      </c>
      <c r="F15" s="55">
        <f t="shared" si="0"/>
        <v>3.9000000000000057</v>
      </c>
      <c r="H15" s="25"/>
      <c r="I15" s="25"/>
      <c r="J15" s="25"/>
      <c r="K15" s="25"/>
    </row>
    <row r="16" spans="3:11" ht="19.5" customHeight="1">
      <c r="C16" s="13" t="s">
        <v>9</v>
      </c>
      <c r="D16" s="36">
        <v>99</v>
      </c>
      <c r="E16" s="52">
        <v>108.6</v>
      </c>
      <c r="F16" s="55">
        <f t="shared" si="0"/>
        <v>-9.599999999999994</v>
      </c>
      <c r="H16" s="25"/>
      <c r="I16" s="25"/>
      <c r="J16" s="25"/>
      <c r="K16" s="2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61</v>
      </c>
      <c r="E40" t="s">
        <v>15</v>
      </c>
      <c r="G40" s="30" t="s">
        <v>61</v>
      </c>
      <c r="H40" t="s">
        <v>12</v>
      </c>
      <c r="I40" t="s">
        <v>14</v>
      </c>
      <c r="J40" s="30" t="s">
        <v>61</v>
      </c>
      <c r="K40" t="s">
        <v>15</v>
      </c>
    </row>
    <row r="41" spans="3:11" ht="14.25" customHeight="1">
      <c r="C41" s="13" t="s">
        <v>11</v>
      </c>
      <c r="D41" s="33">
        <v>201.8</v>
      </c>
      <c r="E41" s="38">
        <v>1</v>
      </c>
      <c r="F41" s="13" t="s">
        <v>11</v>
      </c>
      <c r="G41" s="33">
        <v>201.8</v>
      </c>
      <c r="H41" s="40">
        <v>102.5</v>
      </c>
      <c r="I41" s="13" t="s">
        <v>11</v>
      </c>
      <c r="J41" s="52">
        <v>166.6</v>
      </c>
      <c r="K41">
        <v>1</v>
      </c>
    </row>
    <row r="42" spans="3:11" ht="13.5" customHeight="1">
      <c r="C42" s="13" t="s">
        <v>16</v>
      </c>
      <c r="D42" s="33">
        <v>131</v>
      </c>
      <c r="E42" s="38">
        <v>2</v>
      </c>
      <c r="F42" s="13" t="s">
        <v>16</v>
      </c>
      <c r="G42" s="33">
        <v>131</v>
      </c>
      <c r="H42" s="40">
        <v>102.5</v>
      </c>
      <c r="I42" s="13" t="s">
        <v>3</v>
      </c>
      <c r="J42" s="52">
        <v>148.7</v>
      </c>
      <c r="K42">
        <v>2</v>
      </c>
    </row>
    <row r="43" spans="3:11" ht="13.5" customHeight="1">
      <c r="C43" s="13" t="s">
        <v>7</v>
      </c>
      <c r="D43" s="36">
        <v>118</v>
      </c>
      <c r="E43" s="38">
        <v>3</v>
      </c>
      <c r="F43" s="13" t="s">
        <v>7</v>
      </c>
      <c r="G43" s="36">
        <v>118</v>
      </c>
      <c r="H43" s="40">
        <v>102.5</v>
      </c>
      <c r="I43" s="13" t="s">
        <v>10</v>
      </c>
      <c r="J43" s="52">
        <v>126.8</v>
      </c>
      <c r="K43">
        <v>3</v>
      </c>
    </row>
    <row r="44" spans="3:11" ht="12" customHeight="1">
      <c r="C44" s="13" t="s">
        <v>1</v>
      </c>
      <c r="D44" s="33">
        <v>108</v>
      </c>
      <c r="E44" s="38">
        <v>4</v>
      </c>
      <c r="F44" s="13" t="s">
        <v>1</v>
      </c>
      <c r="G44" s="33">
        <v>108</v>
      </c>
      <c r="H44" s="40">
        <v>102.5</v>
      </c>
      <c r="I44" s="13" t="s">
        <v>16</v>
      </c>
      <c r="J44" s="52">
        <v>114.7</v>
      </c>
      <c r="K44">
        <v>4</v>
      </c>
    </row>
    <row r="45" spans="3:11" ht="15.75">
      <c r="C45" s="13" t="s">
        <v>44</v>
      </c>
      <c r="D45" s="33">
        <v>104.2</v>
      </c>
      <c r="E45" s="38">
        <v>5</v>
      </c>
      <c r="F45" s="13" t="s">
        <v>44</v>
      </c>
      <c r="G45" s="33">
        <v>104.2</v>
      </c>
      <c r="H45" s="40">
        <v>102.5</v>
      </c>
      <c r="I45" s="13" t="s">
        <v>1</v>
      </c>
      <c r="J45" s="52">
        <v>114.1</v>
      </c>
      <c r="K45">
        <v>5</v>
      </c>
    </row>
    <row r="46" spans="1:11" ht="31.5">
      <c r="A46" s="25"/>
      <c r="C46" s="13" t="s">
        <v>2</v>
      </c>
      <c r="D46" s="33">
        <v>103.5</v>
      </c>
      <c r="E46" s="38">
        <v>6</v>
      </c>
      <c r="F46" s="13" t="s">
        <v>2</v>
      </c>
      <c r="G46" s="33">
        <v>103.5</v>
      </c>
      <c r="H46" s="40">
        <v>102.5</v>
      </c>
      <c r="I46" s="13" t="s">
        <v>2</v>
      </c>
      <c r="J46" s="52">
        <v>109.4</v>
      </c>
      <c r="K46">
        <v>6</v>
      </c>
    </row>
    <row r="47" spans="1:11" ht="31.5">
      <c r="A47" s="25"/>
      <c r="C47" s="13" t="s">
        <v>13</v>
      </c>
      <c r="D47" s="33">
        <v>103.2</v>
      </c>
      <c r="E47" s="38">
        <v>7</v>
      </c>
      <c r="F47" s="13" t="s">
        <v>13</v>
      </c>
      <c r="G47" s="33">
        <v>103.2</v>
      </c>
      <c r="H47" s="40">
        <v>102.5</v>
      </c>
      <c r="I47" s="13" t="s">
        <v>9</v>
      </c>
      <c r="J47" s="52">
        <v>108.6</v>
      </c>
      <c r="K47">
        <v>7</v>
      </c>
    </row>
    <row r="48" spans="1:11" ht="15.75">
      <c r="A48" s="25"/>
      <c r="C48" s="13" t="s">
        <v>4</v>
      </c>
      <c r="D48" s="36">
        <v>102.8</v>
      </c>
      <c r="E48" s="38">
        <v>8</v>
      </c>
      <c r="F48" s="13" t="s">
        <v>4</v>
      </c>
      <c r="G48" s="36">
        <v>102.8</v>
      </c>
      <c r="H48" s="40">
        <v>102.5</v>
      </c>
      <c r="I48" s="13" t="s">
        <v>4</v>
      </c>
      <c r="J48" s="52">
        <v>104.7</v>
      </c>
      <c r="K48">
        <v>8</v>
      </c>
    </row>
    <row r="49" spans="1:11" ht="15.75">
      <c r="A49" s="25"/>
      <c r="C49" s="17" t="s">
        <v>0</v>
      </c>
      <c r="D49" s="63">
        <v>102.3</v>
      </c>
      <c r="E49" s="38">
        <v>9</v>
      </c>
      <c r="F49" s="17" t="s">
        <v>0</v>
      </c>
      <c r="G49" s="63">
        <v>102.3</v>
      </c>
      <c r="H49" s="40">
        <v>102.5</v>
      </c>
      <c r="I49" s="13" t="s">
        <v>13</v>
      </c>
      <c r="J49" s="52">
        <v>104.3</v>
      </c>
      <c r="K49">
        <v>9</v>
      </c>
    </row>
    <row r="50" spans="1:11" ht="15.75">
      <c r="A50" s="25"/>
      <c r="C50" s="13" t="s">
        <v>5</v>
      </c>
      <c r="D50" s="36">
        <v>100.6</v>
      </c>
      <c r="E50" s="38">
        <v>10</v>
      </c>
      <c r="F50" s="13" t="s">
        <v>5</v>
      </c>
      <c r="G50" s="36">
        <v>100.6</v>
      </c>
      <c r="H50" s="40">
        <v>102.5</v>
      </c>
      <c r="I50" s="17" t="s">
        <v>0</v>
      </c>
      <c r="J50" s="56">
        <v>101.2</v>
      </c>
      <c r="K50">
        <v>10</v>
      </c>
    </row>
    <row r="51" spans="1:11" ht="31.5">
      <c r="A51" s="25"/>
      <c r="C51" s="13" t="s">
        <v>9</v>
      </c>
      <c r="D51" s="36">
        <v>99</v>
      </c>
      <c r="E51" s="38">
        <v>11</v>
      </c>
      <c r="F51" s="13" t="s">
        <v>9</v>
      </c>
      <c r="G51" s="36">
        <v>99</v>
      </c>
      <c r="H51" s="40">
        <v>102.5</v>
      </c>
      <c r="I51" s="13" t="s">
        <v>44</v>
      </c>
      <c r="J51" s="52">
        <v>100.3</v>
      </c>
      <c r="K51">
        <v>11</v>
      </c>
    </row>
    <row r="52" spans="1:11" ht="15.75">
      <c r="A52" s="25"/>
      <c r="C52" s="13" t="s">
        <v>6</v>
      </c>
      <c r="D52" s="33">
        <v>93.9</v>
      </c>
      <c r="E52" s="38">
        <v>12</v>
      </c>
      <c r="F52" s="13" t="s">
        <v>6</v>
      </c>
      <c r="G52" s="33">
        <v>93.9</v>
      </c>
      <c r="H52" s="40">
        <v>102.5</v>
      </c>
      <c r="I52" s="13" t="s">
        <v>5</v>
      </c>
      <c r="J52" s="52">
        <v>100.2</v>
      </c>
      <c r="K52">
        <v>12</v>
      </c>
    </row>
    <row r="53" spans="1:11" ht="15.75">
      <c r="A53" s="25"/>
      <c r="C53" s="13" t="s">
        <v>10</v>
      </c>
      <c r="D53" s="33">
        <v>90.7</v>
      </c>
      <c r="E53" s="38">
        <v>13</v>
      </c>
      <c r="F53" s="13" t="s">
        <v>10</v>
      </c>
      <c r="G53" s="33">
        <v>90.7</v>
      </c>
      <c r="H53" s="40">
        <v>102.5</v>
      </c>
      <c r="I53" s="13" t="s">
        <v>6</v>
      </c>
      <c r="J53" s="55">
        <v>99.2</v>
      </c>
      <c r="K53">
        <v>13</v>
      </c>
    </row>
    <row r="54" spans="1:11" ht="15.75">
      <c r="A54" s="25"/>
      <c r="C54" s="13" t="s">
        <v>3</v>
      </c>
      <c r="D54" s="33">
        <v>78.7</v>
      </c>
      <c r="E54" s="38">
        <v>14</v>
      </c>
      <c r="F54" s="13" t="s">
        <v>3</v>
      </c>
      <c r="G54" s="33">
        <v>78.7</v>
      </c>
      <c r="H54" s="40">
        <v>102.5</v>
      </c>
      <c r="I54" s="13" t="s">
        <v>7</v>
      </c>
      <c r="J54" s="55">
        <v>93.6</v>
      </c>
      <c r="K54">
        <v>14</v>
      </c>
    </row>
    <row r="56" ht="12.75">
      <c r="A56" s="25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10</oddHeader>
  </headerFooter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H5" sqref="H5"/>
    </sheetView>
  </sheetViews>
  <sheetFormatPr defaultColWidth="9.33203125" defaultRowHeight="12.75"/>
  <cols>
    <col min="3" max="3" width="20.5" style="0" customWidth="1"/>
    <col min="4" max="4" width="15.66015625" style="0" customWidth="1"/>
    <col min="5" max="5" width="15.83203125" style="0" customWidth="1"/>
    <col min="6" max="6" width="16" style="0" customWidth="1"/>
    <col min="7" max="7" width="10.33203125" style="0" customWidth="1"/>
    <col min="9" max="9" width="24.66015625" style="0" customWidth="1"/>
  </cols>
  <sheetData>
    <row r="1" spans="1:14" ht="19.5" customHeight="1">
      <c r="A1" s="222" t="s">
        <v>37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31"/>
      <c r="N1" s="31"/>
    </row>
    <row r="2" spans="1:6" ht="54.75" customHeight="1">
      <c r="A2" s="1"/>
      <c r="B2" s="1"/>
      <c r="C2" s="10"/>
      <c r="D2" s="28" t="s">
        <v>74</v>
      </c>
      <c r="E2" s="28" t="s">
        <v>75</v>
      </c>
      <c r="F2" s="11" t="s">
        <v>71</v>
      </c>
    </row>
    <row r="3" spans="3:8" ht="19.5" customHeight="1">
      <c r="C3" s="13" t="s">
        <v>1</v>
      </c>
      <c r="D3" s="33">
        <v>111.6</v>
      </c>
      <c r="E3" s="52">
        <v>117</v>
      </c>
      <c r="F3" s="14">
        <f>D3-E3</f>
        <v>-5.400000000000006</v>
      </c>
      <c r="H3" s="25"/>
    </row>
    <row r="4" spans="3:8" ht="19.5" customHeight="1">
      <c r="C4" s="13" t="s">
        <v>16</v>
      </c>
      <c r="D4" s="33">
        <v>109</v>
      </c>
      <c r="E4" s="52">
        <v>129.4</v>
      </c>
      <c r="F4" s="14">
        <f aca="true" t="shared" si="0" ref="F4:F16">D4-E4</f>
        <v>-20.400000000000006</v>
      </c>
      <c r="H4" s="25"/>
    </row>
    <row r="5" spans="3:8" ht="19.5" customHeight="1">
      <c r="C5" s="13" t="s">
        <v>11</v>
      </c>
      <c r="D5" s="33">
        <v>105.9</v>
      </c>
      <c r="E5" s="52">
        <v>126.8</v>
      </c>
      <c r="F5" s="14">
        <f t="shared" si="0"/>
        <v>-20.89999999999999</v>
      </c>
      <c r="H5" s="25"/>
    </row>
    <row r="6" spans="3:8" ht="19.5" customHeight="1">
      <c r="C6" s="13" t="s">
        <v>5</v>
      </c>
      <c r="D6" s="36">
        <v>113.2</v>
      </c>
      <c r="E6" s="52">
        <v>114.8</v>
      </c>
      <c r="F6" s="14">
        <f t="shared" si="0"/>
        <v>-1.5999999999999943</v>
      </c>
      <c r="H6" s="25"/>
    </row>
    <row r="7" spans="3:8" ht="19.5" customHeight="1">
      <c r="C7" s="17" t="s">
        <v>0</v>
      </c>
      <c r="D7" s="63">
        <v>109.2</v>
      </c>
      <c r="E7" s="56">
        <v>113.5</v>
      </c>
      <c r="F7" s="14">
        <f t="shared" si="0"/>
        <v>-4.299999999999997</v>
      </c>
      <c r="H7" s="25"/>
    </row>
    <row r="8" spans="3:8" ht="19.5" customHeight="1">
      <c r="C8" s="13" t="s">
        <v>3</v>
      </c>
      <c r="D8" s="33">
        <v>120.8</v>
      </c>
      <c r="E8" s="52">
        <v>107.5</v>
      </c>
      <c r="F8" s="14">
        <f t="shared" si="0"/>
        <v>13.299999999999997</v>
      </c>
      <c r="H8" s="25"/>
    </row>
    <row r="9" spans="3:8" ht="19.5" customHeight="1">
      <c r="C9" s="13" t="s">
        <v>13</v>
      </c>
      <c r="D9" s="33">
        <v>109</v>
      </c>
      <c r="E9" s="52">
        <v>129.6</v>
      </c>
      <c r="F9" s="14">
        <f t="shared" si="0"/>
        <v>-20.599999999999994</v>
      </c>
      <c r="H9" s="25"/>
    </row>
    <row r="10" spans="3:8" ht="19.5" customHeight="1">
      <c r="C10" s="13" t="s">
        <v>6</v>
      </c>
      <c r="D10" s="33">
        <v>116.9</v>
      </c>
      <c r="E10" s="55">
        <v>114</v>
      </c>
      <c r="F10" s="14">
        <f t="shared" si="0"/>
        <v>2.9000000000000057</v>
      </c>
      <c r="H10" s="25"/>
    </row>
    <row r="11" spans="3:8" ht="19.5" customHeight="1">
      <c r="C11" s="13" t="s">
        <v>7</v>
      </c>
      <c r="D11" s="36">
        <v>109</v>
      </c>
      <c r="E11" s="55">
        <v>117.9</v>
      </c>
      <c r="F11" s="14">
        <f t="shared" si="0"/>
        <v>-8.900000000000006</v>
      </c>
      <c r="H11" s="25"/>
    </row>
    <row r="12" spans="3:8" ht="19.5" customHeight="1">
      <c r="C12" s="13" t="s">
        <v>2</v>
      </c>
      <c r="D12" s="33">
        <v>92.1</v>
      </c>
      <c r="E12" s="52">
        <v>108.3</v>
      </c>
      <c r="F12" s="14">
        <f t="shared" si="0"/>
        <v>-16.200000000000003</v>
      </c>
      <c r="H12" s="25"/>
    </row>
    <row r="13" spans="3:8" ht="19.5" customHeight="1">
      <c r="C13" s="13" t="s">
        <v>10</v>
      </c>
      <c r="D13" s="33">
        <v>118.7</v>
      </c>
      <c r="E13" s="52">
        <v>114.2</v>
      </c>
      <c r="F13" s="14">
        <f t="shared" si="0"/>
        <v>4.5</v>
      </c>
      <c r="H13" s="25"/>
    </row>
    <row r="14" spans="3:8" ht="19.5" customHeight="1">
      <c r="C14" s="13" t="s">
        <v>4</v>
      </c>
      <c r="D14" s="36">
        <v>121.4</v>
      </c>
      <c r="E14" s="52">
        <v>118.8</v>
      </c>
      <c r="F14" s="14">
        <f t="shared" si="0"/>
        <v>2.6000000000000085</v>
      </c>
      <c r="H14" s="25"/>
    </row>
    <row r="15" spans="3:8" ht="19.5" customHeight="1">
      <c r="C15" s="13" t="s">
        <v>44</v>
      </c>
      <c r="D15" s="33">
        <v>117.2</v>
      </c>
      <c r="E15" s="52">
        <v>118</v>
      </c>
      <c r="F15" s="14">
        <f t="shared" si="0"/>
        <v>-0.7999999999999972</v>
      </c>
      <c r="H15" s="25"/>
    </row>
    <row r="16" spans="3:8" ht="19.5" customHeight="1">
      <c r="C16" s="13" t="s">
        <v>9</v>
      </c>
      <c r="D16" s="36">
        <v>113</v>
      </c>
      <c r="E16" s="52">
        <v>138.5</v>
      </c>
      <c r="F16" s="14">
        <f t="shared" si="0"/>
        <v>-25.5</v>
      </c>
      <c r="H16" s="2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61</v>
      </c>
      <c r="E40" t="s">
        <v>15</v>
      </c>
      <c r="G40" s="30" t="s">
        <v>61</v>
      </c>
      <c r="H40" t="s">
        <v>12</v>
      </c>
      <c r="I40" t="s">
        <v>14</v>
      </c>
      <c r="J40" s="30" t="s">
        <v>61</v>
      </c>
      <c r="K40" t="s">
        <v>15</v>
      </c>
    </row>
    <row r="41" spans="2:11" ht="15.75">
      <c r="B41" s="25"/>
      <c r="C41" s="13" t="s">
        <v>4</v>
      </c>
      <c r="D41" s="36">
        <v>121.4</v>
      </c>
      <c r="E41" s="23">
        <v>1</v>
      </c>
      <c r="F41" s="13" t="s">
        <v>4</v>
      </c>
      <c r="G41" s="36">
        <v>121.4</v>
      </c>
      <c r="H41" s="50">
        <v>108</v>
      </c>
      <c r="I41" s="13" t="s">
        <v>9</v>
      </c>
      <c r="J41" s="52">
        <v>138.5</v>
      </c>
      <c r="K41">
        <v>1</v>
      </c>
    </row>
    <row r="42" spans="2:11" ht="15.75">
      <c r="B42" s="25"/>
      <c r="C42" s="13" t="s">
        <v>3</v>
      </c>
      <c r="D42" s="33">
        <v>120.8</v>
      </c>
      <c r="E42" s="23">
        <v>2</v>
      </c>
      <c r="F42" s="13" t="s">
        <v>3</v>
      </c>
      <c r="G42" s="33">
        <v>120.8</v>
      </c>
      <c r="H42" s="50">
        <v>108</v>
      </c>
      <c r="I42" s="13" t="s">
        <v>13</v>
      </c>
      <c r="J42" s="52">
        <v>129.6</v>
      </c>
      <c r="K42">
        <v>2</v>
      </c>
    </row>
    <row r="43" spans="2:11" ht="15.75">
      <c r="B43" s="25"/>
      <c r="C43" s="13" t="s">
        <v>10</v>
      </c>
      <c r="D43" s="33">
        <v>118.7</v>
      </c>
      <c r="E43" s="23">
        <v>3</v>
      </c>
      <c r="F43" s="13" t="s">
        <v>10</v>
      </c>
      <c r="G43" s="33">
        <v>118.7</v>
      </c>
      <c r="H43" s="50">
        <v>108</v>
      </c>
      <c r="I43" s="13" t="s">
        <v>16</v>
      </c>
      <c r="J43" s="52">
        <v>129.4</v>
      </c>
      <c r="K43">
        <v>3</v>
      </c>
    </row>
    <row r="44" spans="2:11" ht="15.75">
      <c r="B44" s="25"/>
      <c r="C44" s="13" t="s">
        <v>44</v>
      </c>
      <c r="D44" s="33">
        <v>117.2</v>
      </c>
      <c r="E44" s="23">
        <v>4</v>
      </c>
      <c r="F44" s="13" t="s">
        <v>44</v>
      </c>
      <c r="G44" s="33">
        <v>117.2</v>
      </c>
      <c r="H44" s="50">
        <v>108</v>
      </c>
      <c r="I44" s="13" t="s">
        <v>11</v>
      </c>
      <c r="J44" s="52">
        <v>126.8</v>
      </c>
      <c r="K44">
        <v>4</v>
      </c>
    </row>
    <row r="45" spans="2:11" ht="15.75">
      <c r="B45" s="25"/>
      <c r="C45" s="13" t="s">
        <v>6</v>
      </c>
      <c r="D45" s="33">
        <v>116.9</v>
      </c>
      <c r="E45" s="23">
        <v>5</v>
      </c>
      <c r="F45" s="13" t="s">
        <v>6</v>
      </c>
      <c r="G45" s="33">
        <v>116.9</v>
      </c>
      <c r="H45" s="50">
        <v>108</v>
      </c>
      <c r="I45" s="13" t="s">
        <v>4</v>
      </c>
      <c r="J45" s="52">
        <v>118.8</v>
      </c>
      <c r="K45">
        <v>5</v>
      </c>
    </row>
    <row r="46" spans="2:11" ht="15.75">
      <c r="B46" s="25"/>
      <c r="C46" s="13" t="s">
        <v>5</v>
      </c>
      <c r="D46" s="36">
        <v>113.2</v>
      </c>
      <c r="E46" s="23">
        <v>6</v>
      </c>
      <c r="F46" s="13" t="s">
        <v>5</v>
      </c>
      <c r="G46" s="36">
        <v>113.2</v>
      </c>
      <c r="H46" s="50">
        <v>108</v>
      </c>
      <c r="I46" s="13" t="s">
        <v>44</v>
      </c>
      <c r="J46" s="52">
        <v>118</v>
      </c>
      <c r="K46">
        <v>6</v>
      </c>
    </row>
    <row r="47" spans="2:11" ht="15.75">
      <c r="B47" s="25"/>
      <c r="C47" s="13" t="s">
        <v>9</v>
      </c>
      <c r="D47" s="36">
        <v>113</v>
      </c>
      <c r="E47" s="23">
        <v>7</v>
      </c>
      <c r="F47" s="13" t="s">
        <v>9</v>
      </c>
      <c r="G47" s="36">
        <v>113</v>
      </c>
      <c r="H47" s="50">
        <v>108</v>
      </c>
      <c r="I47" s="13" t="s">
        <v>7</v>
      </c>
      <c r="J47" s="55">
        <v>117.9</v>
      </c>
      <c r="K47">
        <v>7</v>
      </c>
    </row>
    <row r="48" spans="2:11" ht="12.75" customHeight="1">
      <c r="B48" s="25"/>
      <c r="C48" s="13" t="s">
        <v>1</v>
      </c>
      <c r="D48" s="33">
        <v>111.6</v>
      </c>
      <c r="E48" s="23">
        <v>8</v>
      </c>
      <c r="F48" s="13" t="s">
        <v>1</v>
      </c>
      <c r="G48" s="33">
        <v>111.6</v>
      </c>
      <c r="H48" s="50">
        <v>108</v>
      </c>
      <c r="I48" s="13" t="s">
        <v>1</v>
      </c>
      <c r="J48" s="52">
        <v>117</v>
      </c>
      <c r="K48">
        <v>8</v>
      </c>
    </row>
    <row r="49" spans="2:11" ht="15.75">
      <c r="B49" s="25"/>
      <c r="C49" s="17" t="s">
        <v>0</v>
      </c>
      <c r="D49" s="63">
        <v>109.2</v>
      </c>
      <c r="E49" s="23">
        <v>9</v>
      </c>
      <c r="F49" s="17" t="s">
        <v>0</v>
      </c>
      <c r="G49" s="63">
        <v>109.2</v>
      </c>
      <c r="H49" s="50">
        <v>108</v>
      </c>
      <c r="I49" s="13" t="s">
        <v>5</v>
      </c>
      <c r="J49" s="52">
        <v>114.8</v>
      </c>
      <c r="K49">
        <v>9</v>
      </c>
    </row>
    <row r="50" spans="2:11" ht="12.75" customHeight="1">
      <c r="B50" s="25"/>
      <c r="C50" s="13" t="s">
        <v>16</v>
      </c>
      <c r="D50" s="33">
        <v>109</v>
      </c>
      <c r="E50" s="23">
        <v>10</v>
      </c>
      <c r="F50" s="13" t="s">
        <v>16</v>
      </c>
      <c r="G50" s="33">
        <v>109</v>
      </c>
      <c r="H50" s="50">
        <v>108</v>
      </c>
      <c r="I50" s="13" t="s">
        <v>10</v>
      </c>
      <c r="J50" s="52">
        <v>114.2</v>
      </c>
      <c r="K50">
        <v>10</v>
      </c>
    </row>
    <row r="51" spans="2:11" ht="31.5">
      <c r="B51" s="25"/>
      <c r="C51" s="13" t="s">
        <v>13</v>
      </c>
      <c r="D51" s="33">
        <v>109</v>
      </c>
      <c r="E51" s="149" t="s">
        <v>103</v>
      </c>
      <c r="F51" s="13" t="s">
        <v>13</v>
      </c>
      <c r="G51" s="33">
        <v>109</v>
      </c>
      <c r="H51" s="50">
        <v>108</v>
      </c>
      <c r="I51" s="13" t="s">
        <v>6</v>
      </c>
      <c r="J51" s="55">
        <v>114</v>
      </c>
      <c r="K51">
        <v>11</v>
      </c>
    </row>
    <row r="52" spans="2:11" ht="31.5">
      <c r="B52" s="25"/>
      <c r="C52" s="13" t="s">
        <v>7</v>
      </c>
      <c r="D52" s="36">
        <v>109</v>
      </c>
      <c r="E52" s="149" t="s">
        <v>103</v>
      </c>
      <c r="F52" s="13" t="s">
        <v>7</v>
      </c>
      <c r="G52" s="36">
        <v>109</v>
      </c>
      <c r="H52" s="50">
        <v>108</v>
      </c>
      <c r="I52" s="17" t="s">
        <v>0</v>
      </c>
      <c r="J52" s="56">
        <v>113.5</v>
      </c>
      <c r="K52">
        <v>12</v>
      </c>
    </row>
    <row r="53" spans="2:11" ht="15.75">
      <c r="B53" s="25"/>
      <c r="C53" s="13" t="s">
        <v>11</v>
      </c>
      <c r="D53" s="33">
        <v>105.9</v>
      </c>
      <c r="E53" s="23">
        <v>13</v>
      </c>
      <c r="F53" s="13" t="s">
        <v>11</v>
      </c>
      <c r="G53" s="33">
        <v>105.9</v>
      </c>
      <c r="H53" s="50">
        <v>108</v>
      </c>
      <c r="I53" s="13" t="s">
        <v>2</v>
      </c>
      <c r="J53" s="52">
        <v>108.3</v>
      </c>
      <c r="K53">
        <v>13</v>
      </c>
    </row>
    <row r="54" spans="2:11" ht="12.75" customHeight="1">
      <c r="B54" s="25"/>
      <c r="C54" s="13" t="s">
        <v>2</v>
      </c>
      <c r="D54" s="33">
        <v>92.1</v>
      </c>
      <c r="E54" s="23">
        <v>14</v>
      </c>
      <c r="F54" s="13" t="s">
        <v>2</v>
      </c>
      <c r="G54" s="33">
        <v>92.1</v>
      </c>
      <c r="H54" s="50">
        <v>108</v>
      </c>
      <c r="I54" s="13" t="s">
        <v>3</v>
      </c>
      <c r="J54" s="52">
        <v>107.5</v>
      </c>
      <c r="K54">
        <v>14</v>
      </c>
    </row>
    <row r="55" spans="3:10" ht="12.75">
      <c r="C55" s="23"/>
      <c r="D55" s="23"/>
      <c r="E55" s="23"/>
      <c r="H55" s="23"/>
      <c r="I55" s="23"/>
      <c r="J55" s="23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11</oddHeader>
  </headerFooter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H2" sqref="H2"/>
    </sheetView>
  </sheetViews>
  <sheetFormatPr defaultColWidth="9.33203125" defaultRowHeight="12.75"/>
  <cols>
    <col min="3" max="3" width="20.5" style="0" customWidth="1"/>
    <col min="4" max="4" width="15.5" style="0" customWidth="1"/>
    <col min="5" max="5" width="15.66015625" style="0" customWidth="1"/>
    <col min="6" max="6" width="15.33203125" style="0" customWidth="1"/>
    <col min="9" max="9" width="24.66015625" style="0" customWidth="1"/>
  </cols>
  <sheetData>
    <row r="1" spans="1:14" ht="33.75" customHeight="1">
      <c r="A1" s="222" t="s">
        <v>67</v>
      </c>
      <c r="B1" s="222"/>
      <c r="C1" s="222"/>
      <c r="D1" s="222"/>
      <c r="E1" s="222"/>
      <c r="F1" s="222"/>
      <c r="G1" s="222"/>
      <c r="H1" s="222"/>
      <c r="I1" s="15"/>
      <c r="J1" s="15"/>
      <c r="K1" s="15"/>
      <c r="L1" s="15"/>
      <c r="M1" s="31"/>
      <c r="N1" s="31"/>
    </row>
    <row r="2" spans="1:6" ht="63.75" customHeight="1">
      <c r="A2" s="1"/>
      <c r="B2" s="1"/>
      <c r="C2" s="10"/>
      <c r="D2" s="28" t="s">
        <v>74</v>
      </c>
      <c r="E2" s="28" t="s">
        <v>75</v>
      </c>
      <c r="F2" s="11" t="s">
        <v>71</v>
      </c>
    </row>
    <row r="3" spans="3:8" ht="19.5" customHeight="1">
      <c r="C3" s="13" t="s">
        <v>1</v>
      </c>
      <c r="D3" s="29">
        <v>106.1</v>
      </c>
      <c r="E3" s="29">
        <v>109.5</v>
      </c>
      <c r="F3" s="14">
        <f>D3-E3</f>
        <v>-3.4000000000000057</v>
      </c>
      <c r="H3" s="25"/>
    </row>
    <row r="4" spans="3:8" ht="19.5" customHeight="1">
      <c r="C4" s="13" t="s">
        <v>16</v>
      </c>
      <c r="D4" s="29">
        <v>102.2</v>
      </c>
      <c r="E4" s="29">
        <v>104.9</v>
      </c>
      <c r="F4" s="14">
        <f aca="true" t="shared" si="0" ref="F4:F16">D4-E4</f>
        <v>-2.700000000000003</v>
      </c>
      <c r="H4" s="25"/>
    </row>
    <row r="5" spans="3:8" ht="19.5" customHeight="1">
      <c r="C5" s="13" t="s">
        <v>11</v>
      </c>
      <c r="D5" s="29">
        <v>119.3</v>
      </c>
      <c r="E5" s="29">
        <v>100.7</v>
      </c>
      <c r="F5" s="14">
        <f t="shared" si="0"/>
        <v>18.599999999999994</v>
      </c>
      <c r="H5" s="25"/>
    </row>
    <row r="6" spans="3:8" ht="19.5" customHeight="1">
      <c r="C6" s="13" t="s">
        <v>5</v>
      </c>
      <c r="D6" s="29">
        <v>103.5</v>
      </c>
      <c r="E6" s="29">
        <v>107.3</v>
      </c>
      <c r="F6" s="14">
        <f t="shared" si="0"/>
        <v>-3.799999999999997</v>
      </c>
      <c r="H6" s="25"/>
    </row>
    <row r="7" spans="3:8" ht="19.5" customHeight="1">
      <c r="C7" s="17" t="s">
        <v>0</v>
      </c>
      <c r="D7" s="24">
        <v>101</v>
      </c>
      <c r="E7" s="24">
        <v>101.6</v>
      </c>
      <c r="F7" s="14">
        <f t="shared" si="0"/>
        <v>-0.5999999999999943</v>
      </c>
      <c r="H7" s="25"/>
    </row>
    <row r="8" spans="3:8" ht="19.5" customHeight="1">
      <c r="C8" s="13" t="s">
        <v>3</v>
      </c>
      <c r="D8" s="29">
        <v>98.8</v>
      </c>
      <c r="E8" s="29">
        <v>103.6</v>
      </c>
      <c r="F8" s="14">
        <f t="shared" si="0"/>
        <v>-4.799999999999997</v>
      </c>
      <c r="H8" s="25"/>
    </row>
    <row r="9" spans="3:8" ht="19.5" customHeight="1">
      <c r="C9" s="13" t="s">
        <v>13</v>
      </c>
      <c r="D9" s="29">
        <v>100.1</v>
      </c>
      <c r="E9" s="29">
        <v>106.5</v>
      </c>
      <c r="F9" s="14">
        <f t="shared" si="0"/>
        <v>-6.400000000000006</v>
      </c>
      <c r="H9" s="25"/>
    </row>
    <row r="10" spans="3:8" ht="19.5" customHeight="1">
      <c r="C10" s="13" t="s">
        <v>6</v>
      </c>
      <c r="D10" s="29">
        <v>97.4</v>
      </c>
      <c r="E10" s="29">
        <v>96.5</v>
      </c>
      <c r="F10" s="14">
        <f t="shared" si="0"/>
        <v>0.9000000000000057</v>
      </c>
      <c r="H10" s="25"/>
    </row>
    <row r="11" spans="3:8" ht="19.5" customHeight="1">
      <c r="C11" s="13" t="s">
        <v>7</v>
      </c>
      <c r="D11" s="29">
        <v>98.5</v>
      </c>
      <c r="E11" s="29">
        <v>104.9</v>
      </c>
      <c r="F11" s="14">
        <f t="shared" si="0"/>
        <v>-6.400000000000006</v>
      </c>
      <c r="H11" s="25"/>
    </row>
    <row r="12" spans="3:8" ht="19.5" customHeight="1">
      <c r="C12" s="13" t="s">
        <v>2</v>
      </c>
      <c r="D12" s="29">
        <v>103.6</v>
      </c>
      <c r="E12" s="29">
        <v>117.3</v>
      </c>
      <c r="F12" s="14">
        <f t="shared" si="0"/>
        <v>-13.700000000000003</v>
      </c>
      <c r="H12" s="25"/>
    </row>
    <row r="13" spans="3:8" ht="19.5" customHeight="1">
      <c r="C13" s="13" t="s">
        <v>10</v>
      </c>
      <c r="D13" s="29">
        <v>104.3</v>
      </c>
      <c r="E13" s="29">
        <v>99.1</v>
      </c>
      <c r="F13" s="14">
        <f t="shared" si="0"/>
        <v>5.200000000000003</v>
      </c>
      <c r="H13" s="25"/>
    </row>
    <row r="14" spans="3:8" ht="19.5" customHeight="1">
      <c r="C14" s="13" t="s">
        <v>4</v>
      </c>
      <c r="D14" s="29">
        <v>103.9</v>
      </c>
      <c r="E14" s="29">
        <v>97.8</v>
      </c>
      <c r="F14" s="14">
        <f t="shared" si="0"/>
        <v>6.1000000000000085</v>
      </c>
      <c r="H14" s="25"/>
    </row>
    <row r="15" spans="3:8" ht="19.5" customHeight="1">
      <c r="C15" s="13" t="s">
        <v>44</v>
      </c>
      <c r="D15" s="29">
        <v>103.4</v>
      </c>
      <c r="E15" s="29">
        <v>101.3</v>
      </c>
      <c r="F15" s="14">
        <f t="shared" si="0"/>
        <v>2.1000000000000085</v>
      </c>
      <c r="H15" s="25"/>
    </row>
    <row r="16" spans="3:8" ht="19.5" customHeight="1">
      <c r="C16" s="13" t="s">
        <v>9</v>
      </c>
      <c r="D16" s="29">
        <v>101.6</v>
      </c>
      <c r="E16" s="29">
        <v>103.6</v>
      </c>
      <c r="F16" s="14">
        <f t="shared" si="0"/>
        <v>-2</v>
      </c>
      <c r="H16" s="2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30" t="s">
        <v>61</v>
      </c>
      <c r="E40" t="s">
        <v>15</v>
      </c>
      <c r="G40" s="30" t="s">
        <v>61</v>
      </c>
      <c r="H40" t="s">
        <v>12</v>
      </c>
      <c r="I40" t="s">
        <v>14</v>
      </c>
      <c r="J40" s="30" t="s">
        <v>61</v>
      </c>
      <c r="K40" t="s">
        <v>15</v>
      </c>
    </row>
    <row r="41" spans="2:11" ht="15.75">
      <c r="B41" s="25"/>
      <c r="C41" s="13" t="s">
        <v>11</v>
      </c>
      <c r="D41" s="29">
        <v>119.3</v>
      </c>
      <c r="E41" s="23">
        <v>1</v>
      </c>
      <c r="F41" s="13" t="s">
        <v>11</v>
      </c>
      <c r="G41" s="29">
        <v>119.3</v>
      </c>
      <c r="H41" s="50">
        <v>100.2</v>
      </c>
      <c r="I41" s="13" t="s">
        <v>2</v>
      </c>
      <c r="J41" s="29">
        <v>117.3</v>
      </c>
      <c r="K41">
        <v>1</v>
      </c>
    </row>
    <row r="42" spans="2:11" ht="31.5">
      <c r="B42" s="25"/>
      <c r="C42" s="13" t="s">
        <v>1</v>
      </c>
      <c r="D42" s="29">
        <v>106.1</v>
      </c>
      <c r="E42" s="23">
        <v>2</v>
      </c>
      <c r="F42" s="13" t="s">
        <v>1</v>
      </c>
      <c r="G42" s="29">
        <v>106.1</v>
      </c>
      <c r="H42" s="50">
        <v>100.2</v>
      </c>
      <c r="I42" s="13" t="s">
        <v>1</v>
      </c>
      <c r="J42" s="29">
        <v>109.5</v>
      </c>
      <c r="K42">
        <v>2</v>
      </c>
    </row>
    <row r="43" spans="2:11" ht="15.75">
      <c r="B43" s="25"/>
      <c r="C43" s="13" t="s">
        <v>10</v>
      </c>
      <c r="D43" s="29">
        <v>104.3</v>
      </c>
      <c r="E43" s="23">
        <v>3</v>
      </c>
      <c r="F43" s="13" t="s">
        <v>10</v>
      </c>
      <c r="G43" s="29">
        <v>104.3</v>
      </c>
      <c r="H43" s="50">
        <v>100.2</v>
      </c>
      <c r="I43" s="13" t="s">
        <v>5</v>
      </c>
      <c r="J43" s="29">
        <v>107.3</v>
      </c>
      <c r="K43">
        <v>3</v>
      </c>
    </row>
    <row r="44" spans="2:11" ht="15.75">
      <c r="B44" s="25"/>
      <c r="C44" s="13" t="s">
        <v>4</v>
      </c>
      <c r="D44" s="29">
        <v>103.9</v>
      </c>
      <c r="E44" s="23">
        <v>4</v>
      </c>
      <c r="F44" s="13" t="s">
        <v>4</v>
      </c>
      <c r="G44" s="29">
        <v>103.9</v>
      </c>
      <c r="H44" s="50">
        <v>100.2</v>
      </c>
      <c r="I44" s="13" t="s">
        <v>13</v>
      </c>
      <c r="J44" s="29">
        <v>106.5</v>
      </c>
      <c r="K44">
        <v>4</v>
      </c>
    </row>
    <row r="45" spans="2:11" ht="31.5">
      <c r="B45" s="25"/>
      <c r="C45" s="13" t="s">
        <v>2</v>
      </c>
      <c r="D45" s="29">
        <v>103.6</v>
      </c>
      <c r="E45" s="23">
        <v>5</v>
      </c>
      <c r="F45" s="13" t="s">
        <v>2</v>
      </c>
      <c r="G45" s="29">
        <v>103.6</v>
      </c>
      <c r="H45" s="50">
        <v>100.2</v>
      </c>
      <c r="I45" s="13" t="s">
        <v>16</v>
      </c>
      <c r="J45" s="29">
        <v>104.9</v>
      </c>
      <c r="K45" s="147" t="s">
        <v>104</v>
      </c>
    </row>
    <row r="46" spans="2:11" ht="15.75">
      <c r="B46" s="25"/>
      <c r="C46" s="13" t="s">
        <v>5</v>
      </c>
      <c r="D46" s="29">
        <v>103.5</v>
      </c>
      <c r="E46" s="23">
        <v>6</v>
      </c>
      <c r="F46" s="13" t="s">
        <v>5</v>
      </c>
      <c r="G46" s="29">
        <v>103.5</v>
      </c>
      <c r="H46" s="50">
        <v>100.2</v>
      </c>
      <c r="I46" s="13" t="s">
        <v>7</v>
      </c>
      <c r="J46" s="29">
        <v>104.9</v>
      </c>
      <c r="K46" s="147" t="s">
        <v>104</v>
      </c>
    </row>
    <row r="47" spans="2:11" ht="15.75">
      <c r="B47" s="25"/>
      <c r="C47" s="13" t="s">
        <v>44</v>
      </c>
      <c r="D47" s="29">
        <v>103.4</v>
      </c>
      <c r="E47" s="23">
        <v>7</v>
      </c>
      <c r="F47" s="13" t="s">
        <v>44</v>
      </c>
      <c r="G47" s="29">
        <v>103.4</v>
      </c>
      <c r="H47" s="50">
        <v>100.2</v>
      </c>
      <c r="I47" s="13" t="s">
        <v>3</v>
      </c>
      <c r="J47" s="29">
        <v>103.6</v>
      </c>
      <c r="K47" s="147" t="s">
        <v>105</v>
      </c>
    </row>
    <row r="48" spans="2:11" ht="12.75" customHeight="1">
      <c r="B48" s="25"/>
      <c r="C48" s="13" t="s">
        <v>16</v>
      </c>
      <c r="D48" s="29">
        <v>102.2</v>
      </c>
      <c r="E48" s="23">
        <v>8</v>
      </c>
      <c r="F48" s="13" t="s">
        <v>16</v>
      </c>
      <c r="G48" s="29">
        <v>102.2</v>
      </c>
      <c r="H48" s="50">
        <v>100.2</v>
      </c>
      <c r="I48" s="13" t="s">
        <v>9</v>
      </c>
      <c r="J48" s="29">
        <v>103.6</v>
      </c>
      <c r="K48" s="147" t="s">
        <v>105</v>
      </c>
    </row>
    <row r="49" spans="2:11" ht="31.5">
      <c r="B49" s="25"/>
      <c r="C49" s="13" t="s">
        <v>9</v>
      </c>
      <c r="D49" s="29">
        <v>101.6</v>
      </c>
      <c r="E49" s="23">
        <v>9</v>
      </c>
      <c r="F49" s="13" t="s">
        <v>9</v>
      </c>
      <c r="G49" s="29">
        <v>101.6</v>
      </c>
      <c r="H49" s="50">
        <v>100.2</v>
      </c>
      <c r="I49" s="17" t="s">
        <v>0</v>
      </c>
      <c r="J49" s="24">
        <v>101.6</v>
      </c>
      <c r="K49">
        <v>9</v>
      </c>
    </row>
    <row r="50" spans="2:11" ht="12.75" customHeight="1">
      <c r="B50" s="25"/>
      <c r="C50" s="17" t="s">
        <v>0</v>
      </c>
      <c r="D50" s="24">
        <v>101</v>
      </c>
      <c r="E50" s="23">
        <v>10</v>
      </c>
      <c r="F50" s="17" t="s">
        <v>0</v>
      </c>
      <c r="G50" s="24">
        <v>101</v>
      </c>
      <c r="H50" s="50">
        <v>100.2</v>
      </c>
      <c r="I50" s="13" t="s">
        <v>44</v>
      </c>
      <c r="J50" s="29">
        <v>101.3</v>
      </c>
      <c r="K50">
        <v>10</v>
      </c>
    </row>
    <row r="51" spans="2:11" ht="31.5">
      <c r="B51" s="25"/>
      <c r="C51" s="13" t="s">
        <v>13</v>
      </c>
      <c r="D51" s="29">
        <v>100.1</v>
      </c>
      <c r="E51" s="23">
        <v>11</v>
      </c>
      <c r="F51" s="13" t="s">
        <v>13</v>
      </c>
      <c r="G51" s="29">
        <v>100.1</v>
      </c>
      <c r="H51" s="50">
        <v>100.2</v>
      </c>
      <c r="I51" s="13" t="s">
        <v>11</v>
      </c>
      <c r="J51" s="29">
        <v>100.7</v>
      </c>
      <c r="K51">
        <v>11</v>
      </c>
    </row>
    <row r="52" spans="2:11" ht="15.75">
      <c r="B52" s="25"/>
      <c r="C52" s="13" t="s">
        <v>3</v>
      </c>
      <c r="D52" s="29">
        <v>98.8</v>
      </c>
      <c r="E52" s="23">
        <v>12</v>
      </c>
      <c r="F52" s="13" t="s">
        <v>3</v>
      </c>
      <c r="G52" s="29">
        <v>98.8</v>
      </c>
      <c r="H52" s="50">
        <v>100.2</v>
      </c>
      <c r="I52" s="13" t="s">
        <v>10</v>
      </c>
      <c r="J52" s="29">
        <v>99.1</v>
      </c>
      <c r="K52">
        <v>12</v>
      </c>
    </row>
    <row r="53" spans="2:11" ht="31.5">
      <c r="B53" s="25"/>
      <c r="C53" s="13" t="s">
        <v>7</v>
      </c>
      <c r="D53" s="29">
        <v>98.5</v>
      </c>
      <c r="E53" s="23">
        <v>13</v>
      </c>
      <c r="F53" s="13" t="s">
        <v>7</v>
      </c>
      <c r="G53" s="29">
        <v>98.5</v>
      </c>
      <c r="H53" s="50">
        <v>100.2</v>
      </c>
      <c r="I53" s="13" t="s">
        <v>4</v>
      </c>
      <c r="J53" s="29">
        <v>97.8</v>
      </c>
      <c r="K53">
        <v>13</v>
      </c>
    </row>
    <row r="54" spans="2:11" ht="12.75" customHeight="1">
      <c r="B54" s="25"/>
      <c r="C54" s="13" t="s">
        <v>6</v>
      </c>
      <c r="D54" s="29">
        <v>97.4</v>
      </c>
      <c r="E54" s="23">
        <v>14</v>
      </c>
      <c r="F54" s="13" t="s">
        <v>6</v>
      </c>
      <c r="G54" s="29">
        <v>97.4</v>
      </c>
      <c r="H54" s="50">
        <v>100.2</v>
      </c>
      <c r="I54" s="13" t="s">
        <v>6</v>
      </c>
      <c r="J54" s="29">
        <v>96.5</v>
      </c>
      <c r="K54">
        <v>14</v>
      </c>
    </row>
    <row r="55" spans="3:10" ht="12.75">
      <c r="C55" s="23"/>
      <c r="D55" s="23"/>
      <c r="E55" s="23"/>
      <c r="H55" s="23"/>
      <c r="I55" s="23"/>
      <c r="J55" s="23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12</oddHeader>
  </headerFooter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G2" sqref="G2"/>
    </sheetView>
  </sheetViews>
  <sheetFormatPr defaultColWidth="9.33203125" defaultRowHeight="12.75"/>
  <cols>
    <col min="1" max="1" width="24.33203125" style="66" customWidth="1"/>
    <col min="2" max="2" width="10" style="66" customWidth="1"/>
    <col min="3" max="3" width="13" style="66" customWidth="1"/>
    <col min="4" max="4" width="12.16015625" style="66" customWidth="1"/>
    <col min="5" max="5" width="11.66015625" style="66" customWidth="1"/>
    <col min="6" max="7" width="11.5" style="66" customWidth="1"/>
    <col min="8" max="12" width="9.33203125" style="66" customWidth="1"/>
    <col min="13" max="13" width="20.16015625" style="66" customWidth="1"/>
    <col min="14" max="14" width="18" style="66" customWidth="1"/>
    <col min="15" max="16384" width="9.33203125" style="66" customWidth="1"/>
  </cols>
  <sheetData>
    <row r="1" spans="1:6" ht="39.75" customHeight="1">
      <c r="A1" s="225" t="s">
        <v>33</v>
      </c>
      <c r="B1" s="225"/>
      <c r="C1" s="226"/>
      <c r="D1" s="226"/>
      <c r="E1" s="226"/>
      <c r="F1" s="226"/>
    </row>
    <row r="2" spans="1:7" ht="146.25" customHeight="1">
      <c r="A2" s="67" t="s">
        <v>14</v>
      </c>
      <c r="B2" s="68"/>
      <c r="C2" s="69" t="s">
        <v>60</v>
      </c>
      <c r="D2" s="69" t="s">
        <v>45</v>
      </c>
      <c r="E2" s="69" t="s">
        <v>46</v>
      </c>
      <c r="F2" s="69" t="s">
        <v>47</v>
      </c>
      <c r="G2" s="69" t="s">
        <v>73</v>
      </c>
    </row>
    <row r="3" spans="1:7" ht="18.75">
      <c r="A3" s="223" t="s">
        <v>1</v>
      </c>
      <c r="B3" s="70">
        <v>2011</v>
      </c>
      <c r="C3" s="71">
        <v>14</v>
      </c>
      <c r="D3" s="71">
        <v>14</v>
      </c>
      <c r="E3" s="71">
        <v>14</v>
      </c>
      <c r="F3" s="71">
        <v>14</v>
      </c>
      <c r="G3" s="72">
        <v>14</v>
      </c>
    </row>
    <row r="4" spans="1:7" ht="18.75">
      <c r="A4" s="224"/>
      <c r="B4" s="73">
        <v>2010</v>
      </c>
      <c r="C4" s="210">
        <v>10</v>
      </c>
      <c r="D4" s="210">
        <v>8</v>
      </c>
      <c r="E4" s="210">
        <v>8</v>
      </c>
      <c r="F4" s="210">
        <v>10</v>
      </c>
      <c r="G4" s="210">
        <v>10</v>
      </c>
    </row>
    <row r="5" spans="1:7" ht="18.75">
      <c r="A5" s="223" t="s">
        <v>16</v>
      </c>
      <c r="B5" s="70">
        <v>2011</v>
      </c>
      <c r="C5" s="71">
        <v>5</v>
      </c>
      <c r="D5" s="71">
        <v>11</v>
      </c>
      <c r="E5" s="71">
        <v>13</v>
      </c>
      <c r="F5" s="71">
        <v>2</v>
      </c>
      <c r="G5" s="72">
        <v>4</v>
      </c>
    </row>
    <row r="6" spans="1:7" ht="18.75">
      <c r="A6" s="224"/>
      <c r="B6" s="73">
        <v>2010</v>
      </c>
      <c r="C6" s="210">
        <v>1</v>
      </c>
      <c r="D6" s="210">
        <v>12</v>
      </c>
      <c r="E6" s="210">
        <v>14</v>
      </c>
      <c r="F6" s="210">
        <v>4</v>
      </c>
      <c r="G6" s="103">
        <v>4</v>
      </c>
    </row>
    <row r="7" spans="1:7" ht="18.75">
      <c r="A7" s="223" t="s">
        <v>11</v>
      </c>
      <c r="B7" s="70">
        <v>2011</v>
      </c>
      <c r="C7" s="71">
        <v>2</v>
      </c>
      <c r="D7" s="71">
        <v>1</v>
      </c>
      <c r="E7" s="71">
        <v>3</v>
      </c>
      <c r="F7" s="71">
        <v>4</v>
      </c>
      <c r="G7" s="72">
        <v>3</v>
      </c>
    </row>
    <row r="8" spans="1:7" ht="18.75">
      <c r="A8" s="224"/>
      <c r="B8" s="73">
        <v>2010</v>
      </c>
      <c r="C8" s="210">
        <v>6</v>
      </c>
      <c r="D8" s="210">
        <v>6</v>
      </c>
      <c r="E8" s="210">
        <v>3</v>
      </c>
      <c r="F8" s="210">
        <v>1</v>
      </c>
      <c r="G8" s="103">
        <v>3</v>
      </c>
    </row>
    <row r="9" spans="1:7" ht="18.75">
      <c r="A9" s="223" t="s">
        <v>5</v>
      </c>
      <c r="B9" s="70">
        <v>2011</v>
      </c>
      <c r="C9" s="71">
        <v>8</v>
      </c>
      <c r="D9" s="209" t="s">
        <v>111</v>
      </c>
      <c r="E9" s="71">
        <v>9</v>
      </c>
      <c r="F9" s="71">
        <v>10</v>
      </c>
      <c r="G9" s="72">
        <v>12</v>
      </c>
    </row>
    <row r="10" spans="1:7" ht="18.75">
      <c r="A10" s="224"/>
      <c r="B10" s="73">
        <v>2010</v>
      </c>
      <c r="C10" s="210">
        <v>3</v>
      </c>
      <c r="D10" s="210">
        <v>1</v>
      </c>
      <c r="E10" s="211" t="s">
        <v>106</v>
      </c>
      <c r="F10" s="210">
        <v>9</v>
      </c>
      <c r="G10" s="103">
        <v>7</v>
      </c>
    </row>
    <row r="11" spans="1:18" s="76" customFormat="1" ht="18.75">
      <c r="A11" s="227" t="s">
        <v>0</v>
      </c>
      <c r="B11" s="70">
        <v>2011</v>
      </c>
      <c r="C11" s="74">
        <v>3</v>
      </c>
      <c r="D11" s="74">
        <v>8</v>
      </c>
      <c r="E11" s="74">
        <v>11</v>
      </c>
      <c r="F11" s="74">
        <v>5</v>
      </c>
      <c r="G11" s="75">
        <v>9</v>
      </c>
      <c r="M11" s="77"/>
      <c r="N11" s="77"/>
      <c r="O11" s="77"/>
      <c r="P11" s="77"/>
      <c r="Q11" s="77"/>
      <c r="R11" s="77"/>
    </row>
    <row r="12" spans="1:18" s="76" customFormat="1" ht="18.75">
      <c r="A12" s="228"/>
      <c r="B12" s="73">
        <v>2010</v>
      </c>
      <c r="C12" s="212">
        <v>12</v>
      </c>
      <c r="D12" s="212">
        <v>3</v>
      </c>
      <c r="E12" s="212">
        <v>7</v>
      </c>
      <c r="F12" s="212">
        <v>11</v>
      </c>
      <c r="G12" s="213">
        <v>6</v>
      </c>
      <c r="M12" s="77"/>
      <c r="N12" s="77"/>
      <c r="O12" s="77"/>
      <c r="P12" s="77"/>
      <c r="Q12" s="77"/>
      <c r="R12" s="77"/>
    </row>
    <row r="13" spans="1:18" ht="18.75">
      <c r="A13" s="223" t="s">
        <v>3</v>
      </c>
      <c r="B13" s="70">
        <v>2011</v>
      </c>
      <c r="C13" s="71">
        <v>6</v>
      </c>
      <c r="D13" s="71">
        <v>10</v>
      </c>
      <c r="E13" s="71">
        <v>5</v>
      </c>
      <c r="F13" s="71">
        <v>6</v>
      </c>
      <c r="G13" s="72">
        <v>10</v>
      </c>
      <c r="M13" s="78"/>
      <c r="N13" s="78"/>
      <c r="O13" s="78"/>
      <c r="P13" s="78"/>
      <c r="Q13" s="78"/>
      <c r="R13" s="78"/>
    </row>
    <row r="14" spans="1:18" ht="18.75">
      <c r="A14" s="224"/>
      <c r="B14" s="73">
        <v>2010</v>
      </c>
      <c r="C14" s="210">
        <v>13</v>
      </c>
      <c r="D14" s="211" t="s">
        <v>112</v>
      </c>
      <c r="E14" s="210">
        <v>6</v>
      </c>
      <c r="F14" s="210">
        <v>3</v>
      </c>
      <c r="G14" s="103">
        <v>5</v>
      </c>
      <c r="M14" s="78"/>
      <c r="N14" s="78"/>
      <c r="O14" s="78"/>
      <c r="P14" s="78"/>
      <c r="Q14" s="78"/>
      <c r="R14" s="78"/>
    </row>
    <row r="15" spans="1:18" ht="18.75">
      <c r="A15" s="223" t="s">
        <v>13</v>
      </c>
      <c r="B15" s="70">
        <v>2011</v>
      </c>
      <c r="C15" s="71">
        <v>10</v>
      </c>
      <c r="D15" s="71">
        <v>5</v>
      </c>
      <c r="E15" s="71">
        <v>8</v>
      </c>
      <c r="F15" s="71">
        <v>1</v>
      </c>
      <c r="G15" s="72">
        <v>1</v>
      </c>
      <c r="M15" s="78"/>
      <c r="N15" s="78"/>
      <c r="O15" s="78"/>
      <c r="P15" s="78"/>
      <c r="Q15" s="78"/>
      <c r="R15" s="78"/>
    </row>
    <row r="16" spans="1:18" ht="18.75">
      <c r="A16" s="224"/>
      <c r="B16" s="73">
        <v>2010</v>
      </c>
      <c r="C16" s="211" t="s">
        <v>105</v>
      </c>
      <c r="D16" s="210">
        <v>4</v>
      </c>
      <c r="E16" s="210">
        <v>12</v>
      </c>
      <c r="F16" s="210">
        <v>12</v>
      </c>
      <c r="G16" s="103">
        <v>1</v>
      </c>
      <c r="M16" s="78"/>
      <c r="N16" s="78"/>
      <c r="O16" s="78"/>
      <c r="P16" s="78"/>
      <c r="Q16" s="78"/>
      <c r="R16" s="78"/>
    </row>
    <row r="17" spans="1:17" ht="18.75">
      <c r="A17" s="223" t="s">
        <v>6</v>
      </c>
      <c r="B17" s="70">
        <v>2011</v>
      </c>
      <c r="C17" s="71">
        <v>12</v>
      </c>
      <c r="D17" s="71">
        <v>3</v>
      </c>
      <c r="E17" s="71">
        <v>10</v>
      </c>
      <c r="F17" s="71">
        <v>7</v>
      </c>
      <c r="G17" s="72">
        <v>2</v>
      </c>
      <c r="M17" s="77"/>
      <c r="N17" s="77"/>
      <c r="O17" s="77"/>
      <c r="P17" s="77"/>
      <c r="Q17" s="77"/>
    </row>
    <row r="18" spans="1:17" ht="18.75">
      <c r="A18" s="224"/>
      <c r="B18" s="73">
        <v>2010</v>
      </c>
      <c r="C18" s="210">
        <v>4</v>
      </c>
      <c r="D18" s="210">
        <v>5</v>
      </c>
      <c r="E18" s="210">
        <v>13</v>
      </c>
      <c r="F18" s="210">
        <v>2</v>
      </c>
      <c r="G18" s="103">
        <v>2</v>
      </c>
      <c r="M18" s="77"/>
      <c r="N18" s="77"/>
      <c r="O18" s="77"/>
      <c r="P18" s="77"/>
      <c r="Q18" s="77"/>
    </row>
    <row r="19" spans="1:17" ht="18.75">
      <c r="A19" s="223" t="s">
        <v>7</v>
      </c>
      <c r="B19" s="70">
        <v>2011</v>
      </c>
      <c r="C19" s="71">
        <v>4</v>
      </c>
      <c r="D19" s="209" t="s">
        <v>113</v>
      </c>
      <c r="E19" s="71">
        <v>7</v>
      </c>
      <c r="F19" s="71">
        <v>8</v>
      </c>
      <c r="G19" s="72">
        <v>5</v>
      </c>
      <c r="M19" s="78"/>
      <c r="N19" s="78"/>
      <c r="O19" s="78"/>
      <c r="P19" s="78"/>
      <c r="Q19" s="78"/>
    </row>
    <row r="20" spans="1:17" ht="18.75">
      <c r="A20" s="224"/>
      <c r="B20" s="73">
        <v>2010</v>
      </c>
      <c r="C20" s="211" t="s">
        <v>105</v>
      </c>
      <c r="D20" s="211" t="s">
        <v>112</v>
      </c>
      <c r="E20" s="210">
        <v>5</v>
      </c>
      <c r="F20" s="210">
        <v>7</v>
      </c>
      <c r="G20" s="103">
        <v>13</v>
      </c>
      <c r="M20" s="78"/>
      <c r="N20" s="78"/>
      <c r="O20" s="78"/>
      <c r="P20" s="78"/>
      <c r="Q20" s="78"/>
    </row>
    <row r="21" spans="1:17" ht="18.75">
      <c r="A21" s="223" t="s">
        <v>2</v>
      </c>
      <c r="B21" s="70">
        <v>2011</v>
      </c>
      <c r="C21" s="71">
        <v>13</v>
      </c>
      <c r="D21" s="209" t="s">
        <v>111</v>
      </c>
      <c r="E21" s="71">
        <v>12</v>
      </c>
      <c r="F21" s="71">
        <v>12</v>
      </c>
      <c r="G21" s="72">
        <v>11</v>
      </c>
      <c r="M21" s="78"/>
      <c r="N21" s="78"/>
      <c r="O21" s="78"/>
      <c r="P21" s="78"/>
      <c r="Q21" s="78"/>
    </row>
    <row r="22" spans="1:17" ht="18.75">
      <c r="A22" s="224"/>
      <c r="B22" s="73">
        <v>2010</v>
      </c>
      <c r="C22" s="210">
        <v>11</v>
      </c>
      <c r="D22" s="210">
        <v>7</v>
      </c>
      <c r="E22" s="210">
        <v>10</v>
      </c>
      <c r="F22" s="210">
        <v>13</v>
      </c>
      <c r="G22" s="103">
        <v>11</v>
      </c>
      <c r="M22" s="78"/>
      <c r="N22" s="78"/>
      <c r="O22" s="78"/>
      <c r="P22" s="78"/>
      <c r="Q22" s="78"/>
    </row>
    <row r="23" spans="1:17" ht="18.75">
      <c r="A23" s="223" t="s">
        <v>10</v>
      </c>
      <c r="B23" s="70">
        <v>2011</v>
      </c>
      <c r="C23" s="71">
        <v>7</v>
      </c>
      <c r="D23" s="71">
        <v>2</v>
      </c>
      <c r="E23" s="71">
        <v>6</v>
      </c>
      <c r="F23" s="71">
        <v>9</v>
      </c>
      <c r="G23" s="72">
        <v>6</v>
      </c>
      <c r="M23" s="78"/>
      <c r="N23" s="78"/>
      <c r="O23" s="78"/>
      <c r="P23" s="78"/>
      <c r="Q23" s="78"/>
    </row>
    <row r="24" spans="1:17" ht="18.75">
      <c r="A24" s="224"/>
      <c r="B24" s="73">
        <v>2010</v>
      </c>
      <c r="C24" s="210">
        <v>2</v>
      </c>
      <c r="D24" s="210">
        <v>14</v>
      </c>
      <c r="E24" s="210">
        <v>11</v>
      </c>
      <c r="F24" s="210">
        <v>6</v>
      </c>
      <c r="G24" s="103">
        <v>8</v>
      </c>
      <c r="M24" s="78"/>
      <c r="N24" s="78"/>
      <c r="O24" s="78"/>
      <c r="P24" s="78"/>
      <c r="Q24" s="78"/>
    </row>
    <row r="25" spans="1:17" ht="18.75">
      <c r="A25" s="223" t="s">
        <v>4</v>
      </c>
      <c r="B25" s="70">
        <v>2011</v>
      </c>
      <c r="C25" s="71">
        <v>11</v>
      </c>
      <c r="D25" s="209" t="s">
        <v>113</v>
      </c>
      <c r="E25" s="71">
        <v>1</v>
      </c>
      <c r="F25" s="71">
        <v>13</v>
      </c>
      <c r="G25" s="72">
        <v>7</v>
      </c>
      <c r="M25" s="78"/>
      <c r="N25" s="78"/>
      <c r="O25" s="78"/>
      <c r="P25" s="78"/>
      <c r="Q25" s="78"/>
    </row>
    <row r="26" spans="1:17" ht="18.75">
      <c r="A26" s="224"/>
      <c r="B26" s="73">
        <v>2010</v>
      </c>
      <c r="C26" s="210">
        <v>14</v>
      </c>
      <c r="D26" s="210">
        <v>13</v>
      </c>
      <c r="E26" s="210">
        <v>9</v>
      </c>
      <c r="F26" s="210">
        <v>14</v>
      </c>
      <c r="G26" s="103">
        <v>14</v>
      </c>
      <c r="M26" s="78"/>
      <c r="N26" s="78"/>
      <c r="O26" s="78"/>
      <c r="P26" s="78"/>
      <c r="Q26" s="78"/>
    </row>
    <row r="27" spans="1:17" ht="18.75">
      <c r="A27" s="223" t="s">
        <v>8</v>
      </c>
      <c r="B27" s="70">
        <v>2011</v>
      </c>
      <c r="C27" s="71">
        <v>9</v>
      </c>
      <c r="D27" s="71">
        <v>4</v>
      </c>
      <c r="E27" s="71">
        <v>4</v>
      </c>
      <c r="F27" s="71">
        <v>11</v>
      </c>
      <c r="G27" s="72">
        <v>8</v>
      </c>
      <c r="M27" s="78"/>
      <c r="N27" s="78"/>
      <c r="O27" s="78"/>
      <c r="P27" s="78"/>
      <c r="Q27" s="78"/>
    </row>
    <row r="28" spans="1:17" ht="18.75">
      <c r="A28" s="224"/>
      <c r="B28" s="73">
        <v>2010</v>
      </c>
      <c r="C28" s="210">
        <v>9</v>
      </c>
      <c r="D28" s="210">
        <v>2</v>
      </c>
      <c r="E28" s="211" t="s">
        <v>106</v>
      </c>
      <c r="F28" s="210">
        <v>8</v>
      </c>
      <c r="G28" s="103">
        <v>9</v>
      </c>
      <c r="M28" s="78"/>
      <c r="N28" s="78"/>
      <c r="O28" s="78"/>
      <c r="P28" s="78"/>
      <c r="Q28" s="78"/>
    </row>
    <row r="29" spans="1:17" ht="18.75">
      <c r="A29" s="223" t="s">
        <v>9</v>
      </c>
      <c r="B29" s="70">
        <v>2011</v>
      </c>
      <c r="C29" s="71">
        <v>1</v>
      </c>
      <c r="D29" s="71">
        <v>9</v>
      </c>
      <c r="E29" s="71">
        <v>2</v>
      </c>
      <c r="F29" s="71">
        <v>3</v>
      </c>
      <c r="G29" s="72">
        <v>13</v>
      </c>
      <c r="M29" s="78"/>
      <c r="N29" s="78"/>
      <c r="O29" s="78"/>
      <c r="P29" s="78"/>
      <c r="Q29" s="78"/>
    </row>
    <row r="30" spans="1:14" ht="18.75">
      <c r="A30" s="224"/>
      <c r="B30" s="73">
        <v>2010</v>
      </c>
      <c r="C30" s="210">
        <v>5</v>
      </c>
      <c r="D30" s="210">
        <v>11</v>
      </c>
      <c r="E30" s="210">
        <v>4</v>
      </c>
      <c r="F30" s="210">
        <v>5</v>
      </c>
      <c r="G30" s="103">
        <v>12</v>
      </c>
      <c r="M30" s="77"/>
      <c r="N30" s="77"/>
    </row>
    <row r="31" spans="1:14" ht="15.75">
      <c r="A31" s="155" t="s">
        <v>108</v>
      </c>
      <c r="M31" s="78"/>
      <c r="N31" s="78"/>
    </row>
    <row r="32" spans="13:14" ht="12.75">
      <c r="M32" s="78"/>
      <c r="N32" s="78"/>
    </row>
    <row r="33" spans="13:14" ht="12.75" customHeight="1">
      <c r="M33" s="78"/>
      <c r="N33" s="78"/>
    </row>
    <row r="34" spans="13:14" ht="12.75" customHeight="1">
      <c r="M34" s="78"/>
      <c r="N34" s="78"/>
    </row>
    <row r="35" spans="13:14" ht="12.75" customHeight="1">
      <c r="M35" s="78"/>
      <c r="N35" s="78"/>
    </row>
    <row r="36" spans="13:14" ht="12.75" customHeight="1">
      <c r="M36" s="78"/>
      <c r="N36" s="78"/>
    </row>
    <row r="37" spans="13:14" ht="12.75" customHeight="1">
      <c r="M37" s="78"/>
      <c r="N37" s="78"/>
    </row>
    <row r="38" spans="13:14" ht="12.75" customHeight="1">
      <c r="M38" s="78"/>
      <c r="N38" s="78"/>
    </row>
    <row r="39" spans="13:14" ht="12.75" customHeight="1">
      <c r="M39" s="78"/>
      <c r="N39" s="78"/>
    </row>
    <row r="40" spans="13:14" ht="12.75" customHeight="1">
      <c r="M40" s="78"/>
      <c r="N40" s="78"/>
    </row>
    <row r="41" spans="13:14" ht="12.75" customHeight="1">
      <c r="M41" s="78"/>
      <c r="N41" s="78"/>
    </row>
    <row r="42" spans="13:14" ht="12.75" customHeight="1">
      <c r="M42" s="78"/>
      <c r="N42" s="78"/>
    </row>
    <row r="43" spans="13:14" ht="12.75" customHeight="1">
      <c r="M43" s="78"/>
      <c r="N43" s="78"/>
    </row>
    <row r="44" spans="13:14" ht="12.75" customHeight="1">
      <c r="M44" s="78"/>
      <c r="N44" s="78"/>
    </row>
    <row r="45" ht="12.75" customHeight="1"/>
  </sheetData>
  <sheetProtection/>
  <mergeCells count="15">
    <mergeCell ref="A1:F1"/>
    <mergeCell ref="A3:A4"/>
    <mergeCell ref="A5:A6"/>
    <mergeCell ref="A7:A8"/>
    <mergeCell ref="A9:A10"/>
    <mergeCell ref="A11:A12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13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zoomScale="90" zoomScaleNormal="90" workbookViewId="0" topLeftCell="A1">
      <selection activeCell="G5" sqref="G5"/>
    </sheetView>
  </sheetViews>
  <sheetFormatPr defaultColWidth="9.33203125" defaultRowHeight="12.75"/>
  <cols>
    <col min="1" max="1" width="7.5" style="66" customWidth="1"/>
    <col min="2" max="2" width="12" style="66" customWidth="1"/>
    <col min="3" max="3" width="21.16015625" style="66" customWidth="1"/>
    <col min="4" max="4" width="16.83203125" style="66" customWidth="1"/>
    <col min="5" max="5" width="15.16015625" style="66" customWidth="1"/>
    <col min="6" max="6" width="18.66015625" style="66" customWidth="1"/>
    <col min="7" max="7" width="14.33203125" style="66" customWidth="1"/>
    <col min="8" max="8" width="8" style="66" hidden="1" customWidth="1"/>
    <col min="9" max="9" width="8" style="66" customWidth="1"/>
    <col min="10" max="10" width="19" style="66" customWidth="1"/>
    <col min="11" max="11" width="16.66015625" style="66" customWidth="1"/>
    <col min="12" max="13" width="9.33203125" style="66" customWidth="1"/>
    <col min="14" max="14" width="17.66015625" style="66" customWidth="1"/>
    <col min="15" max="16384" width="9.33203125" style="66" customWidth="1"/>
  </cols>
  <sheetData>
    <row r="1" spans="1:15" ht="19.5" customHeight="1">
      <c r="A1" s="229" t="s">
        <v>60</v>
      </c>
      <c r="B1" s="229"/>
      <c r="C1" s="229"/>
      <c r="D1" s="229"/>
      <c r="E1" s="229"/>
      <c r="F1" s="229"/>
      <c r="G1" s="229"/>
      <c r="H1" s="229"/>
      <c r="I1" s="79"/>
      <c r="J1" s="79"/>
      <c r="K1" s="80"/>
      <c r="L1" s="80"/>
      <c r="M1" s="80"/>
      <c r="N1" s="81"/>
      <c r="O1" s="81"/>
    </row>
    <row r="2" spans="1:11" ht="72.75" customHeight="1">
      <c r="A2" s="82"/>
      <c r="B2" s="82"/>
      <c r="C2" s="83"/>
      <c r="D2" s="101" t="s">
        <v>74</v>
      </c>
      <c r="E2" s="101" t="s">
        <v>75</v>
      </c>
      <c r="F2" s="84" t="s">
        <v>17</v>
      </c>
      <c r="G2" s="85"/>
      <c r="H2" s="85"/>
      <c r="I2" s="85"/>
      <c r="J2" s="85"/>
      <c r="K2" s="86"/>
    </row>
    <row r="3" spans="1:22" ht="19.5" customHeight="1">
      <c r="A3" s="85"/>
      <c r="B3" s="85"/>
      <c r="C3" s="123" t="s">
        <v>1</v>
      </c>
      <c r="D3" s="158">
        <v>80.1</v>
      </c>
      <c r="E3" s="159">
        <v>101.4</v>
      </c>
      <c r="F3" s="160">
        <f aca="true" t="shared" si="0" ref="F3:F16">D3-E3</f>
        <v>-21.30000000000001</v>
      </c>
      <c r="G3" s="85"/>
      <c r="H3" s="87"/>
      <c r="I3" s="87"/>
      <c r="J3" s="87"/>
      <c r="L3" s="88"/>
      <c r="M3" s="88"/>
      <c r="N3" s="88"/>
      <c r="O3" s="88"/>
      <c r="P3" s="89"/>
      <c r="Q3" s="90"/>
      <c r="R3" s="88"/>
      <c r="S3" s="88"/>
      <c r="T3" s="88"/>
      <c r="U3" s="88"/>
      <c r="V3" s="88"/>
    </row>
    <row r="4" spans="1:10" ht="19.5" customHeight="1">
      <c r="A4" s="85"/>
      <c r="B4" s="85"/>
      <c r="C4" s="123" t="s">
        <v>16</v>
      </c>
      <c r="D4" s="161">
        <v>106.2</v>
      </c>
      <c r="E4" s="159">
        <v>119</v>
      </c>
      <c r="F4" s="160">
        <f t="shared" si="0"/>
        <v>-12.799999999999997</v>
      </c>
      <c r="G4" s="85"/>
      <c r="H4" s="87"/>
      <c r="I4" s="87"/>
      <c r="J4" s="87"/>
    </row>
    <row r="5" spans="1:10" ht="19.5" customHeight="1">
      <c r="A5" s="85"/>
      <c r="B5" s="85"/>
      <c r="C5" s="123" t="s">
        <v>11</v>
      </c>
      <c r="D5" s="158">
        <v>109.9</v>
      </c>
      <c r="E5" s="159">
        <v>106.5</v>
      </c>
      <c r="F5" s="160">
        <f t="shared" si="0"/>
        <v>3.4000000000000057</v>
      </c>
      <c r="G5" s="85"/>
      <c r="H5" s="87"/>
      <c r="I5" s="87"/>
      <c r="J5" s="87"/>
    </row>
    <row r="6" spans="1:10" ht="19.5" customHeight="1">
      <c r="A6" s="85"/>
      <c r="B6" s="85"/>
      <c r="C6" s="123" t="s">
        <v>5</v>
      </c>
      <c r="D6" s="158">
        <v>102.2</v>
      </c>
      <c r="E6" s="159">
        <v>107.9</v>
      </c>
      <c r="F6" s="160">
        <f t="shared" si="0"/>
        <v>-5.700000000000003</v>
      </c>
      <c r="G6" s="85"/>
      <c r="H6" s="87"/>
      <c r="I6" s="87"/>
      <c r="J6" s="87"/>
    </row>
    <row r="7" spans="1:10" ht="19.5" customHeight="1">
      <c r="A7" s="85"/>
      <c r="B7" s="85"/>
      <c r="C7" s="162" t="s">
        <v>0</v>
      </c>
      <c r="D7" s="163">
        <v>109</v>
      </c>
      <c r="E7" s="164">
        <v>97.8</v>
      </c>
      <c r="F7" s="165">
        <f t="shared" si="0"/>
        <v>11.200000000000003</v>
      </c>
      <c r="G7" s="85"/>
      <c r="H7" s="87"/>
      <c r="I7" s="87"/>
      <c r="J7" s="87"/>
    </row>
    <row r="8" spans="1:10" ht="19.5" customHeight="1">
      <c r="A8" s="85"/>
      <c r="B8" s="85"/>
      <c r="C8" s="123" t="s">
        <v>3</v>
      </c>
      <c r="D8" s="161">
        <v>104</v>
      </c>
      <c r="E8" s="159">
        <v>97.7</v>
      </c>
      <c r="F8" s="160">
        <f t="shared" si="0"/>
        <v>6.299999999999997</v>
      </c>
      <c r="G8" s="85"/>
      <c r="H8" s="87"/>
      <c r="I8" s="87"/>
      <c r="J8" s="87"/>
    </row>
    <row r="9" spans="1:10" ht="19.5" customHeight="1">
      <c r="A9" s="85"/>
      <c r="B9" s="85"/>
      <c r="C9" s="123" t="s">
        <v>13</v>
      </c>
      <c r="D9" s="158">
        <v>100.8</v>
      </c>
      <c r="E9" s="159">
        <v>104.7</v>
      </c>
      <c r="F9" s="160">
        <f t="shared" si="0"/>
        <v>-3.9000000000000057</v>
      </c>
      <c r="G9" s="85"/>
      <c r="H9" s="87"/>
      <c r="I9" s="87"/>
      <c r="J9" s="87"/>
    </row>
    <row r="10" spans="1:10" ht="19.5" customHeight="1">
      <c r="A10" s="85"/>
      <c r="B10" s="85"/>
      <c r="C10" s="123" t="s">
        <v>49</v>
      </c>
      <c r="D10" s="158">
        <v>92.7</v>
      </c>
      <c r="E10" s="166">
        <v>107.6</v>
      </c>
      <c r="F10" s="160">
        <f t="shared" si="0"/>
        <v>-14.899999999999991</v>
      </c>
      <c r="G10" s="85"/>
      <c r="H10" s="87"/>
      <c r="I10" s="87"/>
      <c r="J10" s="87"/>
    </row>
    <row r="11" spans="1:10" ht="19.5" customHeight="1">
      <c r="A11" s="85"/>
      <c r="B11" s="85"/>
      <c r="C11" s="123" t="s">
        <v>50</v>
      </c>
      <c r="D11" s="158">
        <v>107.2</v>
      </c>
      <c r="E11" s="166">
        <v>104.7</v>
      </c>
      <c r="F11" s="160">
        <f t="shared" si="0"/>
        <v>2.5</v>
      </c>
      <c r="G11" s="85"/>
      <c r="H11" s="87"/>
      <c r="I11" s="87"/>
      <c r="J11" s="87"/>
    </row>
    <row r="12" spans="1:10" ht="19.5" customHeight="1">
      <c r="A12" s="85"/>
      <c r="B12" s="85"/>
      <c r="C12" s="123" t="s">
        <v>51</v>
      </c>
      <c r="D12" s="158">
        <v>90</v>
      </c>
      <c r="E12" s="159">
        <v>100.6</v>
      </c>
      <c r="F12" s="160">
        <f t="shared" si="0"/>
        <v>-10.599999999999994</v>
      </c>
      <c r="G12" s="85"/>
      <c r="H12" s="87"/>
      <c r="I12" s="87"/>
      <c r="J12" s="87"/>
    </row>
    <row r="13" spans="1:10" ht="19.5" customHeight="1">
      <c r="A13" s="85"/>
      <c r="B13" s="85"/>
      <c r="C13" s="123" t="s">
        <v>52</v>
      </c>
      <c r="D13" s="158">
        <v>103.6</v>
      </c>
      <c r="E13" s="159">
        <v>109.6</v>
      </c>
      <c r="F13" s="160">
        <f t="shared" si="0"/>
        <v>-6</v>
      </c>
      <c r="G13" s="85"/>
      <c r="H13" s="87"/>
      <c r="I13" s="87"/>
      <c r="J13" s="87"/>
    </row>
    <row r="14" spans="1:10" ht="19.5" customHeight="1">
      <c r="A14" s="85"/>
      <c r="B14" s="85"/>
      <c r="C14" s="123" t="s">
        <v>53</v>
      </c>
      <c r="D14" s="158">
        <v>98.4</v>
      </c>
      <c r="E14" s="159">
        <v>92.8</v>
      </c>
      <c r="F14" s="160">
        <f t="shared" si="0"/>
        <v>5.6000000000000085</v>
      </c>
      <c r="G14" s="85"/>
      <c r="H14" s="87"/>
      <c r="I14" s="87"/>
      <c r="J14" s="87"/>
    </row>
    <row r="15" spans="1:10" ht="19.5" customHeight="1">
      <c r="A15" s="85"/>
      <c r="B15" s="85"/>
      <c r="C15" s="123" t="s">
        <v>8</v>
      </c>
      <c r="D15" s="158">
        <v>101.4</v>
      </c>
      <c r="E15" s="159">
        <v>102.7</v>
      </c>
      <c r="F15" s="160">
        <f t="shared" si="0"/>
        <v>-1.2999999999999972</v>
      </c>
      <c r="G15" s="85"/>
      <c r="H15" s="91"/>
      <c r="I15" s="91"/>
      <c r="J15" s="91"/>
    </row>
    <row r="16" spans="1:10" ht="19.5" customHeight="1">
      <c r="A16" s="85"/>
      <c r="B16" s="85"/>
      <c r="C16" s="123" t="s">
        <v>54</v>
      </c>
      <c r="D16" s="158">
        <v>113.3</v>
      </c>
      <c r="E16" s="159">
        <v>107.5</v>
      </c>
      <c r="F16" s="160">
        <f t="shared" si="0"/>
        <v>5.799999999999997</v>
      </c>
      <c r="G16" s="85"/>
      <c r="H16" s="87"/>
      <c r="I16" s="87"/>
      <c r="J16" s="87"/>
    </row>
    <row r="17" spans="1:10" ht="19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9.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19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9.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9.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9.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9.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2" ht="19.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L24" s="92"/>
    </row>
    <row r="25" spans="1:12" ht="19.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L25" s="92"/>
    </row>
    <row r="26" spans="1:12" ht="19.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L26" s="92"/>
    </row>
    <row r="27" spans="1:12" ht="19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L27" s="93"/>
    </row>
    <row r="28" spans="1:12" ht="19.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L28" s="92"/>
    </row>
    <row r="29" spans="1:12" ht="19.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L29" s="92"/>
    </row>
    <row r="30" spans="1:12" ht="19.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L30" s="92"/>
    </row>
    <row r="31" spans="1:12" ht="19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L31" s="92"/>
    </row>
    <row r="32" spans="1:12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L32" s="92"/>
    </row>
    <row r="33" spans="1:12" ht="19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L33" s="92"/>
    </row>
    <row r="34" spans="1:12" ht="19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L34" s="92"/>
    </row>
    <row r="35" spans="1:12" ht="19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L35" s="92"/>
    </row>
    <row r="36" spans="1:12" ht="19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L36" s="92"/>
    </row>
    <row r="37" spans="1:12" ht="19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L37" s="92"/>
    </row>
    <row r="38" spans="1:10" ht="19.5" customHeight="1">
      <c r="A38" s="85"/>
      <c r="B38" s="85"/>
      <c r="C38" s="85" t="s">
        <v>63</v>
      </c>
      <c r="D38" s="85"/>
      <c r="E38" s="85"/>
      <c r="F38" s="85"/>
      <c r="G38" s="85"/>
      <c r="H38" s="85"/>
      <c r="I38" s="85"/>
      <c r="J38" s="85"/>
    </row>
    <row r="39" spans="1:11" ht="19.5" customHeight="1">
      <c r="A39" s="85"/>
      <c r="B39" s="85"/>
      <c r="C39" s="85"/>
      <c r="D39" s="85">
        <v>2011</v>
      </c>
      <c r="E39" s="85"/>
      <c r="F39" s="85"/>
      <c r="G39" s="85">
        <v>2011</v>
      </c>
      <c r="H39" s="85"/>
      <c r="I39" s="85"/>
      <c r="J39" s="85"/>
      <c r="K39" s="66">
        <v>2010</v>
      </c>
    </row>
    <row r="40" spans="1:16" ht="15.75">
      <c r="A40" s="85"/>
      <c r="B40" s="85"/>
      <c r="C40" s="85" t="s">
        <v>14</v>
      </c>
      <c r="D40" s="132" t="s">
        <v>61</v>
      </c>
      <c r="E40" s="94" t="s">
        <v>15</v>
      </c>
      <c r="F40" s="85" t="s">
        <v>14</v>
      </c>
      <c r="G40" s="132" t="s">
        <v>61</v>
      </c>
      <c r="H40" s="85" t="s">
        <v>12</v>
      </c>
      <c r="I40" s="85" t="s">
        <v>62</v>
      </c>
      <c r="J40" s="85" t="s">
        <v>14</v>
      </c>
      <c r="K40" s="132" t="s">
        <v>61</v>
      </c>
      <c r="L40" s="66" t="s">
        <v>15</v>
      </c>
      <c r="N40" s="95"/>
      <c r="O40" s="96"/>
      <c r="P40" s="86"/>
    </row>
    <row r="41" spans="1:15" ht="15.75">
      <c r="A41" s="85"/>
      <c r="B41" s="85"/>
      <c r="C41" s="87" t="s">
        <v>54</v>
      </c>
      <c r="D41" s="167">
        <v>113.3</v>
      </c>
      <c r="E41" s="168">
        <v>1</v>
      </c>
      <c r="F41" s="87" t="s">
        <v>54</v>
      </c>
      <c r="G41" s="167">
        <v>113.3</v>
      </c>
      <c r="H41" s="169">
        <v>108.3</v>
      </c>
      <c r="I41" s="169">
        <v>103.8</v>
      </c>
      <c r="J41" s="87" t="s">
        <v>16</v>
      </c>
      <c r="K41" s="170">
        <v>119</v>
      </c>
      <c r="L41" s="66">
        <v>1</v>
      </c>
      <c r="N41" s="87"/>
      <c r="O41" s="88"/>
    </row>
    <row r="42" spans="3:15" ht="15.75">
      <c r="C42" s="87" t="s">
        <v>11</v>
      </c>
      <c r="D42" s="167">
        <v>109.9</v>
      </c>
      <c r="E42" s="99">
        <v>2</v>
      </c>
      <c r="F42" s="87" t="s">
        <v>11</v>
      </c>
      <c r="G42" s="167">
        <v>109.9</v>
      </c>
      <c r="H42" s="171">
        <v>108.3</v>
      </c>
      <c r="I42" s="171">
        <v>103.8</v>
      </c>
      <c r="J42" s="87" t="s">
        <v>52</v>
      </c>
      <c r="K42" s="172">
        <v>109.6</v>
      </c>
      <c r="L42" s="66">
        <v>2</v>
      </c>
      <c r="N42" s="87"/>
      <c r="O42" s="88"/>
    </row>
    <row r="43" spans="3:15" ht="15.75">
      <c r="C43" s="91" t="s">
        <v>0</v>
      </c>
      <c r="D43" s="173">
        <v>109</v>
      </c>
      <c r="E43" s="99">
        <v>3</v>
      </c>
      <c r="F43" s="91" t="s">
        <v>0</v>
      </c>
      <c r="G43" s="173">
        <v>109</v>
      </c>
      <c r="H43" s="171">
        <v>108.3</v>
      </c>
      <c r="I43" s="171">
        <v>103.8</v>
      </c>
      <c r="J43" s="87" t="s">
        <v>5</v>
      </c>
      <c r="K43" s="172">
        <v>107.9</v>
      </c>
      <c r="L43" s="66">
        <v>3</v>
      </c>
      <c r="N43" s="87"/>
      <c r="O43" s="88"/>
    </row>
    <row r="44" spans="3:15" ht="18" customHeight="1">
      <c r="C44" s="87" t="s">
        <v>50</v>
      </c>
      <c r="D44" s="167">
        <v>107.2</v>
      </c>
      <c r="E44" s="99">
        <v>4</v>
      </c>
      <c r="F44" s="87" t="s">
        <v>50</v>
      </c>
      <c r="G44" s="167">
        <v>107.2</v>
      </c>
      <c r="H44" s="171">
        <v>108.3</v>
      </c>
      <c r="I44" s="171">
        <v>103.8</v>
      </c>
      <c r="J44" s="87" t="s">
        <v>49</v>
      </c>
      <c r="K44" s="174">
        <v>107.6</v>
      </c>
      <c r="L44" s="66">
        <v>4</v>
      </c>
      <c r="N44" s="87"/>
      <c r="O44" s="88"/>
    </row>
    <row r="45" spans="3:15" ht="18" customHeight="1">
      <c r="C45" s="87" t="s">
        <v>16</v>
      </c>
      <c r="D45" s="175">
        <v>106.2</v>
      </c>
      <c r="E45" s="99">
        <v>5</v>
      </c>
      <c r="F45" s="87" t="s">
        <v>16</v>
      </c>
      <c r="G45" s="175">
        <v>106.2</v>
      </c>
      <c r="H45" s="171">
        <v>108.3</v>
      </c>
      <c r="I45" s="171">
        <v>103.8</v>
      </c>
      <c r="J45" s="87" t="s">
        <v>54</v>
      </c>
      <c r="K45" s="172">
        <v>107.5</v>
      </c>
      <c r="L45" s="66">
        <v>5</v>
      </c>
      <c r="N45" s="87"/>
      <c r="O45" s="88"/>
    </row>
    <row r="46" spans="3:15" ht="15.75">
      <c r="C46" s="87" t="s">
        <v>3</v>
      </c>
      <c r="D46" s="175">
        <v>104</v>
      </c>
      <c r="E46" s="99">
        <v>6</v>
      </c>
      <c r="F46" s="87" t="s">
        <v>3</v>
      </c>
      <c r="G46" s="175">
        <v>104</v>
      </c>
      <c r="H46" s="171">
        <v>108.3</v>
      </c>
      <c r="I46" s="171">
        <v>103.8</v>
      </c>
      <c r="J46" s="87" t="s">
        <v>11</v>
      </c>
      <c r="K46" s="170">
        <v>106.5</v>
      </c>
      <c r="L46" s="66">
        <v>6</v>
      </c>
      <c r="N46" s="87"/>
      <c r="O46" s="97"/>
    </row>
    <row r="47" spans="3:15" ht="15.75">
      <c r="C47" s="87" t="s">
        <v>52</v>
      </c>
      <c r="D47" s="167">
        <v>103.6</v>
      </c>
      <c r="E47" s="99">
        <v>7</v>
      </c>
      <c r="F47" s="87" t="s">
        <v>52</v>
      </c>
      <c r="G47" s="167">
        <v>103.6</v>
      </c>
      <c r="H47" s="171">
        <v>108.3</v>
      </c>
      <c r="I47" s="171">
        <v>103.8</v>
      </c>
      <c r="J47" s="87" t="s">
        <v>13</v>
      </c>
      <c r="K47" s="172">
        <v>104.7</v>
      </c>
      <c r="L47" s="176" t="s">
        <v>105</v>
      </c>
      <c r="N47" s="87"/>
      <c r="O47" s="88"/>
    </row>
    <row r="48" spans="3:15" ht="15.75">
      <c r="C48" s="87" t="s">
        <v>5</v>
      </c>
      <c r="D48" s="167">
        <v>102.2</v>
      </c>
      <c r="E48" s="99">
        <v>8</v>
      </c>
      <c r="F48" s="87" t="s">
        <v>5</v>
      </c>
      <c r="G48" s="167">
        <v>102.2</v>
      </c>
      <c r="H48" s="171">
        <v>108.3</v>
      </c>
      <c r="I48" s="171">
        <v>103.8</v>
      </c>
      <c r="J48" s="87" t="s">
        <v>50</v>
      </c>
      <c r="K48" s="174">
        <v>104.7</v>
      </c>
      <c r="L48" s="176" t="s">
        <v>105</v>
      </c>
      <c r="N48" s="87"/>
      <c r="O48" s="88"/>
    </row>
    <row r="49" spans="3:15" ht="15.75">
      <c r="C49" s="87" t="s">
        <v>8</v>
      </c>
      <c r="D49" s="167">
        <v>101.4</v>
      </c>
      <c r="E49" s="99">
        <v>9</v>
      </c>
      <c r="F49" s="87" t="s">
        <v>8</v>
      </c>
      <c r="G49" s="167">
        <v>101.4</v>
      </c>
      <c r="H49" s="171">
        <v>108.3</v>
      </c>
      <c r="I49" s="171">
        <v>103.8</v>
      </c>
      <c r="J49" s="87" t="s">
        <v>8</v>
      </c>
      <c r="K49" s="172">
        <v>102.7</v>
      </c>
      <c r="L49" s="66">
        <v>9</v>
      </c>
      <c r="N49" s="87"/>
      <c r="O49" s="98"/>
    </row>
    <row r="50" spans="3:15" ht="19.5" customHeight="1">
      <c r="C50" s="87" t="s">
        <v>13</v>
      </c>
      <c r="D50" s="167">
        <v>100.8</v>
      </c>
      <c r="E50" s="99">
        <v>10</v>
      </c>
      <c r="F50" s="87" t="s">
        <v>13</v>
      </c>
      <c r="G50" s="167">
        <v>100.8</v>
      </c>
      <c r="H50" s="171">
        <v>108.3</v>
      </c>
      <c r="I50" s="171">
        <v>103.8</v>
      </c>
      <c r="J50" s="87" t="s">
        <v>1</v>
      </c>
      <c r="K50" s="172">
        <v>101.4</v>
      </c>
      <c r="L50" s="66">
        <v>10</v>
      </c>
      <c r="N50" s="87"/>
      <c r="O50" s="88"/>
    </row>
    <row r="51" spans="3:15" ht="15.75">
      <c r="C51" s="87" t="s">
        <v>53</v>
      </c>
      <c r="D51" s="167">
        <v>98.4</v>
      </c>
      <c r="E51" s="99">
        <v>11</v>
      </c>
      <c r="F51" s="87" t="s">
        <v>53</v>
      </c>
      <c r="G51" s="167">
        <v>98.4</v>
      </c>
      <c r="H51" s="171">
        <v>108.3</v>
      </c>
      <c r="I51" s="171">
        <v>103.8</v>
      </c>
      <c r="J51" s="87" t="s">
        <v>51</v>
      </c>
      <c r="K51" s="172">
        <v>100.6</v>
      </c>
      <c r="L51" s="66">
        <v>11</v>
      </c>
      <c r="N51" s="87"/>
      <c r="O51" s="89"/>
    </row>
    <row r="52" spans="3:15" ht="15.75">
      <c r="C52" s="87" t="s">
        <v>49</v>
      </c>
      <c r="D52" s="167">
        <v>92.7</v>
      </c>
      <c r="E52" s="99">
        <v>12</v>
      </c>
      <c r="F52" s="87" t="s">
        <v>49</v>
      </c>
      <c r="G52" s="167">
        <v>92.7</v>
      </c>
      <c r="H52" s="171">
        <v>108.3</v>
      </c>
      <c r="I52" s="171">
        <v>103.8</v>
      </c>
      <c r="J52" s="91" t="s">
        <v>0</v>
      </c>
      <c r="K52" s="177">
        <v>97.8</v>
      </c>
      <c r="L52" s="66">
        <v>12</v>
      </c>
      <c r="N52" s="87"/>
      <c r="O52" s="88"/>
    </row>
    <row r="53" spans="3:15" ht="15.75">
      <c r="C53" s="87" t="s">
        <v>51</v>
      </c>
      <c r="D53" s="167">
        <v>90</v>
      </c>
      <c r="E53" s="99">
        <v>13</v>
      </c>
      <c r="F53" s="87" t="s">
        <v>51</v>
      </c>
      <c r="G53" s="167">
        <v>90</v>
      </c>
      <c r="H53" s="171">
        <v>108.3</v>
      </c>
      <c r="I53" s="171">
        <v>103.8</v>
      </c>
      <c r="J53" s="87" t="s">
        <v>3</v>
      </c>
      <c r="K53" s="172">
        <v>97.7</v>
      </c>
      <c r="L53" s="66">
        <v>13</v>
      </c>
      <c r="N53" s="87"/>
      <c r="O53" s="88"/>
    </row>
    <row r="54" spans="3:15" ht="15.75">
      <c r="C54" s="87" t="s">
        <v>1</v>
      </c>
      <c r="D54" s="167">
        <v>80.1</v>
      </c>
      <c r="E54" s="99">
        <v>14</v>
      </c>
      <c r="F54" s="87" t="s">
        <v>1</v>
      </c>
      <c r="G54" s="167">
        <v>80.1</v>
      </c>
      <c r="H54" s="171">
        <v>108.3</v>
      </c>
      <c r="I54" s="171">
        <v>103.8</v>
      </c>
      <c r="J54" s="87" t="s">
        <v>53</v>
      </c>
      <c r="K54" s="172">
        <v>92.8</v>
      </c>
      <c r="L54" s="66">
        <v>14</v>
      </c>
      <c r="N54" s="99"/>
      <c r="O54" s="99"/>
    </row>
    <row r="56" spans="3:5" ht="12.75">
      <c r="C56" s="99"/>
      <c r="D56" s="99"/>
      <c r="E56" s="99"/>
    </row>
    <row r="57" spans="3:5" ht="12.75">
      <c r="C57" s="99"/>
      <c r="D57" s="99"/>
      <c r="E57" s="99"/>
    </row>
    <row r="58" spans="3:5" ht="15.75">
      <c r="C58" s="178"/>
      <c r="D58" s="116"/>
      <c r="E58" s="99"/>
    </row>
    <row r="59" spans="3:5" ht="15.75">
      <c r="C59" s="87"/>
      <c r="D59" s="116"/>
      <c r="E59" s="99"/>
    </row>
    <row r="60" spans="3:5" ht="15.75">
      <c r="C60" s="87"/>
      <c r="D60" s="116"/>
      <c r="E60" s="99"/>
    </row>
    <row r="61" spans="3:5" ht="15.75">
      <c r="C61" s="87"/>
      <c r="D61" s="116"/>
      <c r="E61" s="99"/>
    </row>
    <row r="62" spans="3:5" ht="15.75">
      <c r="C62" s="87"/>
      <c r="D62" s="116"/>
      <c r="E62" s="99"/>
    </row>
    <row r="63" spans="3:5" ht="15.75">
      <c r="C63" s="87"/>
      <c r="D63" s="116"/>
      <c r="E63" s="99"/>
    </row>
    <row r="64" spans="3:5" ht="15.75">
      <c r="C64" s="87"/>
      <c r="D64" s="116"/>
      <c r="E64" s="99"/>
    </row>
    <row r="65" spans="3:5" ht="15.75">
      <c r="C65" s="87"/>
      <c r="D65" s="116"/>
      <c r="E65" s="99"/>
    </row>
    <row r="66" spans="3:5" ht="15.75">
      <c r="C66" s="87"/>
      <c r="D66" s="116"/>
      <c r="E66" s="99"/>
    </row>
    <row r="67" spans="3:5" ht="15.75">
      <c r="C67" s="91"/>
      <c r="D67" s="116"/>
      <c r="E67" s="99"/>
    </row>
    <row r="68" spans="3:5" ht="15.75">
      <c r="C68" s="87"/>
      <c r="D68" s="116"/>
      <c r="E68" s="99"/>
    </row>
    <row r="69" spans="3:5" ht="15.75">
      <c r="C69" s="87"/>
      <c r="D69" s="116"/>
      <c r="E69" s="99"/>
    </row>
    <row r="70" spans="3:5" ht="15.75">
      <c r="C70" s="87"/>
      <c r="D70" s="116"/>
      <c r="E70" s="99"/>
    </row>
    <row r="71" spans="3:5" ht="15.75">
      <c r="C71" s="87"/>
      <c r="D71" s="116"/>
      <c r="E71" s="99"/>
    </row>
  </sheetData>
  <sheetProtection/>
  <mergeCells count="1">
    <mergeCell ref="A1:H1"/>
  </mergeCells>
  <printOptions horizontalCentered="1" verticalCentered="1"/>
  <pageMargins left="0.3937007874015748" right="0.354330708661417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
14</oddHeader>
  </headerFooter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H2" sqref="H2"/>
    </sheetView>
  </sheetViews>
  <sheetFormatPr defaultColWidth="9.33203125" defaultRowHeight="12.75"/>
  <cols>
    <col min="1" max="1" width="7.5" style="66" customWidth="1"/>
    <col min="2" max="2" width="9.33203125" style="66" customWidth="1"/>
    <col min="3" max="3" width="21.16015625" style="66" customWidth="1"/>
    <col min="4" max="4" width="15" style="66" customWidth="1"/>
    <col min="5" max="5" width="14.66015625" style="66" customWidth="1"/>
    <col min="6" max="6" width="18.16015625" style="66" customWidth="1"/>
    <col min="7" max="7" width="8" style="66" customWidth="1"/>
    <col min="8" max="8" width="9.33203125" style="66" customWidth="1"/>
    <col min="9" max="9" width="24.66015625" style="66" customWidth="1"/>
    <col min="10" max="16384" width="9.33203125" style="66" customWidth="1"/>
  </cols>
  <sheetData>
    <row r="1" spans="1:14" ht="19.5" customHeight="1">
      <c r="A1" s="229" t="s">
        <v>45</v>
      </c>
      <c r="B1" s="229"/>
      <c r="C1" s="229"/>
      <c r="D1" s="229"/>
      <c r="E1" s="229"/>
      <c r="F1" s="229"/>
      <c r="G1" s="229"/>
      <c r="H1" s="229"/>
      <c r="I1" s="80"/>
      <c r="J1" s="80"/>
      <c r="K1" s="80"/>
      <c r="L1" s="80"/>
      <c r="M1" s="81"/>
      <c r="N1" s="81"/>
    </row>
    <row r="2" spans="1:6" ht="62.25" customHeight="1">
      <c r="A2" s="82"/>
      <c r="B2" s="82"/>
      <c r="C2" s="100"/>
      <c r="D2" s="101" t="s">
        <v>74</v>
      </c>
      <c r="E2" s="101" t="s">
        <v>75</v>
      </c>
      <c r="F2" s="84" t="s">
        <v>17</v>
      </c>
    </row>
    <row r="3" spans="3:6" ht="19.5" customHeight="1">
      <c r="C3" s="123" t="s">
        <v>1</v>
      </c>
      <c r="D3" s="159">
        <v>76.3</v>
      </c>
      <c r="E3" s="159">
        <v>100.2</v>
      </c>
      <c r="F3" s="166">
        <f aca="true" t="shared" si="0" ref="F3:F16">D3-E3</f>
        <v>-23.900000000000006</v>
      </c>
    </row>
    <row r="4" spans="3:6" ht="19.5" customHeight="1">
      <c r="C4" s="123" t="s">
        <v>16</v>
      </c>
      <c r="D4" s="159">
        <v>94</v>
      </c>
      <c r="E4" s="159">
        <v>94.1</v>
      </c>
      <c r="F4" s="166">
        <f t="shared" si="0"/>
        <v>-0.09999999999999432</v>
      </c>
    </row>
    <row r="5" spans="3:6" ht="19.5" customHeight="1">
      <c r="C5" s="123" t="s">
        <v>11</v>
      </c>
      <c r="D5" s="159">
        <v>104.6</v>
      </c>
      <c r="E5" s="159">
        <v>102</v>
      </c>
      <c r="F5" s="166">
        <f t="shared" si="0"/>
        <v>2.5999999999999943</v>
      </c>
    </row>
    <row r="6" spans="3:6" ht="19.5" customHeight="1">
      <c r="C6" s="123" t="s">
        <v>5</v>
      </c>
      <c r="D6" s="159">
        <v>93.4</v>
      </c>
      <c r="E6" s="159">
        <v>106.5</v>
      </c>
      <c r="F6" s="166">
        <f t="shared" si="0"/>
        <v>-13.099999999999994</v>
      </c>
    </row>
    <row r="7" spans="3:6" ht="19.5" customHeight="1">
      <c r="C7" s="162" t="s">
        <v>0</v>
      </c>
      <c r="D7" s="164">
        <v>98.6</v>
      </c>
      <c r="E7" s="164">
        <v>103.2</v>
      </c>
      <c r="F7" s="179">
        <f t="shared" si="0"/>
        <v>-4.6000000000000085</v>
      </c>
    </row>
    <row r="8" spans="3:6" ht="19.5" customHeight="1">
      <c r="C8" s="123" t="s">
        <v>3</v>
      </c>
      <c r="D8" s="159">
        <v>95.8</v>
      </c>
      <c r="E8" s="159">
        <v>100.1</v>
      </c>
      <c r="F8" s="166">
        <f t="shared" si="0"/>
        <v>-4.299999999999997</v>
      </c>
    </row>
    <row r="9" spans="3:6" ht="19.5" customHeight="1">
      <c r="C9" s="123" t="s">
        <v>13</v>
      </c>
      <c r="D9" s="159">
        <v>100.8</v>
      </c>
      <c r="E9" s="159">
        <v>102.9</v>
      </c>
      <c r="F9" s="166">
        <f t="shared" si="0"/>
        <v>-2.1000000000000085</v>
      </c>
    </row>
    <row r="10" spans="3:6" ht="19.5" customHeight="1">
      <c r="C10" s="123" t="s">
        <v>49</v>
      </c>
      <c r="D10" s="159">
        <v>102.2</v>
      </c>
      <c r="E10" s="159">
        <v>102.2</v>
      </c>
      <c r="F10" s="180">
        <f t="shared" si="0"/>
        <v>0</v>
      </c>
    </row>
    <row r="11" spans="3:6" ht="19.5" customHeight="1">
      <c r="C11" s="123" t="s">
        <v>50</v>
      </c>
      <c r="D11" s="159">
        <v>99.3</v>
      </c>
      <c r="E11" s="159">
        <v>100.1</v>
      </c>
      <c r="F11" s="166">
        <f t="shared" si="0"/>
        <v>-0.7999999999999972</v>
      </c>
    </row>
    <row r="12" spans="3:6" ht="19.5" customHeight="1">
      <c r="C12" s="123" t="s">
        <v>51</v>
      </c>
      <c r="D12" s="159">
        <v>93.4</v>
      </c>
      <c r="E12" s="159">
        <v>100.9</v>
      </c>
      <c r="F12" s="166">
        <f t="shared" si="0"/>
        <v>-7.5</v>
      </c>
    </row>
    <row r="13" spans="3:6" ht="19.5" customHeight="1">
      <c r="C13" s="123" t="s">
        <v>52</v>
      </c>
      <c r="D13" s="159">
        <v>102.4</v>
      </c>
      <c r="E13" s="159">
        <v>91.1</v>
      </c>
      <c r="F13" s="166">
        <f t="shared" si="0"/>
        <v>11.300000000000011</v>
      </c>
    </row>
    <row r="14" spans="3:6" ht="19.5" customHeight="1">
      <c r="C14" s="123" t="s">
        <v>53</v>
      </c>
      <c r="D14" s="159">
        <v>99.3</v>
      </c>
      <c r="E14" s="159">
        <v>93.4</v>
      </c>
      <c r="F14" s="166">
        <f t="shared" si="0"/>
        <v>5.8999999999999915</v>
      </c>
    </row>
    <row r="15" spans="3:6" ht="19.5" customHeight="1">
      <c r="C15" s="123" t="s">
        <v>8</v>
      </c>
      <c r="D15" s="159">
        <v>101.3</v>
      </c>
      <c r="E15" s="159">
        <v>104.6</v>
      </c>
      <c r="F15" s="166">
        <f t="shared" si="0"/>
        <v>-3.299999999999997</v>
      </c>
    </row>
    <row r="16" spans="3:6" ht="19.5" customHeight="1">
      <c r="C16" s="123" t="s">
        <v>54</v>
      </c>
      <c r="D16" s="159">
        <v>97.4</v>
      </c>
      <c r="E16" s="159">
        <v>98.2</v>
      </c>
      <c r="F16" s="166">
        <f t="shared" si="0"/>
        <v>-0.7999999999999972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92"/>
    </row>
    <row r="25" ht="19.5" customHeight="1">
      <c r="K25" s="92"/>
    </row>
    <row r="26" ht="19.5" customHeight="1">
      <c r="K26" s="92"/>
    </row>
    <row r="27" ht="19.5" customHeight="1">
      <c r="K27" s="93"/>
    </row>
    <row r="28" ht="19.5" customHeight="1">
      <c r="K28" s="92"/>
    </row>
    <row r="29" ht="19.5" customHeight="1">
      <c r="K29" s="92"/>
    </row>
    <row r="30" ht="19.5" customHeight="1">
      <c r="K30" s="92"/>
    </row>
    <row r="31" ht="19.5" customHeight="1">
      <c r="K31" s="92"/>
    </row>
    <row r="32" ht="19.5" customHeight="1">
      <c r="K32" s="92"/>
    </row>
    <row r="33" ht="19.5" customHeight="1">
      <c r="K33" s="92"/>
    </row>
    <row r="34" ht="19.5" customHeight="1">
      <c r="K34" s="92"/>
    </row>
    <row r="35" ht="19.5" customHeight="1">
      <c r="K35" s="92"/>
    </row>
    <row r="36" ht="19.5" customHeight="1">
      <c r="K36" s="92"/>
    </row>
    <row r="37" ht="19.5" customHeight="1">
      <c r="K37" s="92"/>
    </row>
    <row r="38" ht="19.5" customHeight="1">
      <c r="C38" s="66" t="s">
        <v>64</v>
      </c>
    </row>
    <row r="39" spans="4:10" ht="19.5" customHeight="1">
      <c r="D39" s="66">
        <v>2011</v>
      </c>
      <c r="G39" s="66">
        <v>2011</v>
      </c>
      <c r="J39" s="66">
        <v>2010</v>
      </c>
    </row>
    <row r="40" spans="3:11" ht="12.75">
      <c r="C40" s="66" t="s">
        <v>14</v>
      </c>
      <c r="D40" s="66" t="s">
        <v>61</v>
      </c>
      <c r="E40" s="86" t="s">
        <v>15</v>
      </c>
      <c r="G40" s="66" t="s">
        <v>61</v>
      </c>
      <c r="I40" s="66" t="s">
        <v>14</v>
      </c>
      <c r="J40" s="66" t="s">
        <v>61</v>
      </c>
      <c r="K40" s="66" t="s">
        <v>15</v>
      </c>
    </row>
    <row r="41" spans="3:11" ht="15">
      <c r="C41" s="181" t="s">
        <v>11</v>
      </c>
      <c r="D41" s="172">
        <v>104.6</v>
      </c>
      <c r="E41" s="182">
        <v>1</v>
      </c>
      <c r="F41" s="181" t="s">
        <v>11</v>
      </c>
      <c r="G41" s="172">
        <v>104.6</v>
      </c>
      <c r="H41" s="182">
        <v>97.6</v>
      </c>
      <c r="I41" s="181" t="s">
        <v>5</v>
      </c>
      <c r="J41" s="172">
        <v>106.5</v>
      </c>
      <c r="K41" s="183">
        <v>1</v>
      </c>
    </row>
    <row r="42" spans="3:11" ht="16.5" customHeight="1">
      <c r="C42" s="181" t="s">
        <v>52</v>
      </c>
      <c r="D42" s="172">
        <v>102.4</v>
      </c>
      <c r="E42" s="182">
        <v>2</v>
      </c>
      <c r="F42" s="181" t="s">
        <v>52</v>
      </c>
      <c r="G42" s="172">
        <v>102.4</v>
      </c>
      <c r="H42" s="182">
        <v>97.6</v>
      </c>
      <c r="I42" s="181" t="s">
        <v>8</v>
      </c>
      <c r="J42" s="172">
        <v>104.6</v>
      </c>
      <c r="K42" s="183">
        <v>2</v>
      </c>
    </row>
    <row r="43" spans="3:11" ht="15">
      <c r="C43" s="181" t="s">
        <v>49</v>
      </c>
      <c r="D43" s="172">
        <v>102.2</v>
      </c>
      <c r="E43" s="182">
        <v>3</v>
      </c>
      <c r="F43" s="181" t="s">
        <v>49</v>
      </c>
      <c r="G43" s="172">
        <v>102.2</v>
      </c>
      <c r="H43" s="182">
        <v>97.6</v>
      </c>
      <c r="I43" s="184" t="s">
        <v>0</v>
      </c>
      <c r="J43" s="177">
        <v>103.2</v>
      </c>
      <c r="K43" s="183">
        <v>3</v>
      </c>
    </row>
    <row r="44" spans="3:11" ht="15">
      <c r="C44" s="181" t="s">
        <v>8</v>
      </c>
      <c r="D44" s="172">
        <v>101.3</v>
      </c>
      <c r="E44" s="182">
        <v>4</v>
      </c>
      <c r="F44" s="181" t="s">
        <v>8</v>
      </c>
      <c r="G44" s="172">
        <v>101.3</v>
      </c>
      <c r="H44" s="182">
        <v>97.6</v>
      </c>
      <c r="I44" s="181" t="s">
        <v>13</v>
      </c>
      <c r="J44" s="172">
        <v>102.9</v>
      </c>
      <c r="K44" s="183">
        <v>4</v>
      </c>
    </row>
    <row r="45" spans="3:11" ht="15" customHeight="1">
      <c r="C45" s="181" t="s">
        <v>13</v>
      </c>
      <c r="D45" s="172">
        <v>100.8</v>
      </c>
      <c r="E45" s="182">
        <v>5</v>
      </c>
      <c r="F45" s="181" t="s">
        <v>13</v>
      </c>
      <c r="G45" s="172">
        <v>100.8</v>
      </c>
      <c r="H45" s="182">
        <v>97.6</v>
      </c>
      <c r="I45" s="181" t="s">
        <v>49</v>
      </c>
      <c r="J45" s="172">
        <v>102.2</v>
      </c>
      <c r="K45" s="183">
        <v>5</v>
      </c>
    </row>
    <row r="46" spans="3:11" ht="15" customHeight="1">
      <c r="C46" s="181" t="s">
        <v>50</v>
      </c>
      <c r="D46" s="172">
        <v>99.3</v>
      </c>
      <c r="E46" s="185" t="s">
        <v>113</v>
      </c>
      <c r="F46" s="181" t="s">
        <v>50</v>
      </c>
      <c r="G46" s="172">
        <v>99.3</v>
      </c>
      <c r="H46" s="182">
        <v>97.6</v>
      </c>
      <c r="I46" s="181" t="s">
        <v>11</v>
      </c>
      <c r="J46" s="172">
        <v>102</v>
      </c>
      <c r="K46" s="183">
        <v>6</v>
      </c>
    </row>
    <row r="47" spans="3:11" ht="15">
      <c r="C47" s="181" t="s">
        <v>53</v>
      </c>
      <c r="D47" s="172">
        <v>99.3</v>
      </c>
      <c r="E47" s="185" t="s">
        <v>113</v>
      </c>
      <c r="F47" s="181" t="s">
        <v>53</v>
      </c>
      <c r="G47" s="172">
        <v>99.3</v>
      </c>
      <c r="H47" s="182">
        <v>97.6</v>
      </c>
      <c r="I47" s="181" t="s">
        <v>51</v>
      </c>
      <c r="J47" s="172">
        <v>100.9</v>
      </c>
      <c r="K47" s="183">
        <v>7</v>
      </c>
    </row>
    <row r="48" spans="3:11" ht="15">
      <c r="C48" s="184" t="s">
        <v>0</v>
      </c>
      <c r="D48" s="177">
        <v>98.6</v>
      </c>
      <c r="E48" s="182">
        <v>8</v>
      </c>
      <c r="F48" s="184" t="s">
        <v>0</v>
      </c>
      <c r="G48" s="177">
        <v>98.6</v>
      </c>
      <c r="H48" s="182">
        <v>97.6</v>
      </c>
      <c r="I48" s="181" t="s">
        <v>1</v>
      </c>
      <c r="J48" s="172">
        <v>100.2</v>
      </c>
      <c r="K48" s="183">
        <v>8</v>
      </c>
    </row>
    <row r="49" spans="3:11" ht="15">
      <c r="C49" s="181" t="s">
        <v>54</v>
      </c>
      <c r="D49" s="172">
        <v>97.4</v>
      </c>
      <c r="E49" s="182">
        <v>9</v>
      </c>
      <c r="F49" s="181" t="s">
        <v>54</v>
      </c>
      <c r="G49" s="172">
        <v>97.4</v>
      </c>
      <c r="H49" s="182">
        <v>97.6</v>
      </c>
      <c r="I49" s="181" t="s">
        <v>3</v>
      </c>
      <c r="J49" s="172">
        <v>100.1</v>
      </c>
      <c r="K49" s="186" t="s">
        <v>112</v>
      </c>
    </row>
    <row r="50" spans="3:11" ht="15">
      <c r="C50" s="181" t="s">
        <v>3</v>
      </c>
      <c r="D50" s="172">
        <v>95.8</v>
      </c>
      <c r="E50" s="182">
        <v>10</v>
      </c>
      <c r="F50" s="181" t="s">
        <v>3</v>
      </c>
      <c r="G50" s="172">
        <v>95.8</v>
      </c>
      <c r="H50" s="182">
        <v>97.6</v>
      </c>
      <c r="I50" s="181" t="s">
        <v>50</v>
      </c>
      <c r="J50" s="172">
        <v>100.1</v>
      </c>
      <c r="K50" s="186" t="s">
        <v>112</v>
      </c>
    </row>
    <row r="51" spans="3:11" ht="15">
      <c r="C51" s="181" t="s">
        <v>16</v>
      </c>
      <c r="D51" s="172">
        <v>94</v>
      </c>
      <c r="E51" s="182">
        <v>11</v>
      </c>
      <c r="F51" s="181" t="s">
        <v>16</v>
      </c>
      <c r="G51" s="172">
        <v>94</v>
      </c>
      <c r="H51" s="182">
        <v>97.6</v>
      </c>
      <c r="I51" s="181" t="s">
        <v>54</v>
      </c>
      <c r="J51" s="172">
        <v>98.2</v>
      </c>
      <c r="K51" s="183">
        <v>11</v>
      </c>
    </row>
    <row r="52" spans="3:11" ht="15">
      <c r="C52" s="181" t="s">
        <v>5</v>
      </c>
      <c r="D52" s="172">
        <v>93.4</v>
      </c>
      <c r="E52" s="185" t="s">
        <v>111</v>
      </c>
      <c r="F52" s="181" t="s">
        <v>5</v>
      </c>
      <c r="G52" s="172">
        <v>93.4</v>
      </c>
      <c r="H52" s="182">
        <v>97.6</v>
      </c>
      <c r="I52" s="181" t="s">
        <v>16</v>
      </c>
      <c r="J52" s="172">
        <v>94.1</v>
      </c>
      <c r="K52" s="183">
        <v>12</v>
      </c>
    </row>
    <row r="53" spans="3:11" ht="15">
      <c r="C53" s="181" t="s">
        <v>51</v>
      </c>
      <c r="D53" s="172">
        <v>93.4</v>
      </c>
      <c r="E53" s="185" t="s">
        <v>111</v>
      </c>
      <c r="F53" s="181" t="s">
        <v>51</v>
      </c>
      <c r="G53" s="172">
        <v>93.4</v>
      </c>
      <c r="H53" s="182">
        <v>97.6</v>
      </c>
      <c r="I53" s="181" t="s">
        <v>53</v>
      </c>
      <c r="J53" s="172">
        <v>93.4</v>
      </c>
      <c r="K53" s="183">
        <v>13</v>
      </c>
    </row>
    <row r="54" spans="3:11" ht="15">
      <c r="C54" s="181" t="s">
        <v>1</v>
      </c>
      <c r="D54" s="172">
        <v>76.3</v>
      </c>
      <c r="E54" s="182">
        <v>14</v>
      </c>
      <c r="F54" s="181" t="s">
        <v>1</v>
      </c>
      <c r="G54" s="172">
        <v>76.3</v>
      </c>
      <c r="H54" s="182">
        <v>97.6</v>
      </c>
      <c r="I54" s="181" t="s">
        <v>52</v>
      </c>
      <c r="J54" s="172">
        <v>91.1</v>
      </c>
      <c r="K54" s="183">
        <v>14</v>
      </c>
    </row>
    <row r="56" spans="3:6" ht="12.75">
      <c r="C56" s="99"/>
      <c r="D56" s="99"/>
      <c r="E56" s="99"/>
      <c r="F56" s="99"/>
    </row>
    <row r="57" spans="3:6" ht="12.75">
      <c r="C57" s="99"/>
      <c r="D57" s="99"/>
      <c r="E57" s="99"/>
      <c r="F57" s="99"/>
    </row>
    <row r="58" spans="3:6" ht="15.75">
      <c r="C58" s="87"/>
      <c r="D58" s="116"/>
      <c r="E58" s="99"/>
      <c r="F58" s="99"/>
    </row>
    <row r="59" spans="3:6" ht="15.75">
      <c r="C59" s="87"/>
      <c r="D59" s="116"/>
      <c r="E59" s="99"/>
      <c r="F59" s="99"/>
    </row>
    <row r="60" spans="3:6" ht="15.75">
      <c r="C60" s="87"/>
      <c r="D60" s="116"/>
      <c r="E60" s="99"/>
      <c r="F60" s="99"/>
    </row>
    <row r="61" spans="3:6" ht="15.75">
      <c r="C61" s="91"/>
      <c r="D61" s="116"/>
      <c r="E61" s="99"/>
      <c r="F61" s="99"/>
    </row>
    <row r="62" spans="3:6" ht="15.75">
      <c r="C62" s="87"/>
      <c r="D62" s="116"/>
      <c r="E62" s="187"/>
      <c r="F62" s="99"/>
    </row>
    <row r="63" spans="3:6" ht="15.75">
      <c r="C63" s="87"/>
      <c r="D63" s="116"/>
      <c r="E63" s="99"/>
      <c r="F63" s="188"/>
    </row>
    <row r="64" spans="3:6" ht="15.75">
      <c r="C64" s="87"/>
      <c r="D64" s="116"/>
      <c r="E64" s="99"/>
      <c r="F64" s="188"/>
    </row>
    <row r="65" spans="3:6" ht="15.75">
      <c r="C65" s="87"/>
      <c r="D65" s="116"/>
      <c r="E65" s="99"/>
      <c r="F65" s="188"/>
    </row>
    <row r="66" spans="3:6" ht="15.75">
      <c r="C66" s="87"/>
      <c r="D66" s="116"/>
      <c r="E66" s="99"/>
      <c r="F66" s="188"/>
    </row>
    <row r="67" spans="3:6" ht="15.75">
      <c r="C67" s="87"/>
      <c r="D67" s="116"/>
      <c r="E67" s="99"/>
      <c r="F67" s="188"/>
    </row>
    <row r="68" spans="3:6" ht="15.75">
      <c r="C68" s="87"/>
      <c r="D68" s="116"/>
      <c r="E68" s="99"/>
      <c r="F68" s="188"/>
    </row>
    <row r="69" spans="3:6" ht="15.75">
      <c r="C69" s="87"/>
      <c r="D69" s="116"/>
      <c r="E69" s="99"/>
      <c r="F69" s="188"/>
    </row>
    <row r="70" spans="3:6" ht="15.75">
      <c r="C70" s="87"/>
      <c r="D70" s="116"/>
      <c r="E70" s="99"/>
      <c r="F70" s="188"/>
    </row>
    <row r="71" spans="3:6" ht="15.75">
      <c r="C71" s="87"/>
      <c r="D71" s="116"/>
      <c r="E71" s="99"/>
      <c r="F71" s="188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15</oddHeader>
  </headerFooter>
  <colBreaks count="1" manualBreakCount="1">
    <brk id="1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G6" sqref="G6"/>
    </sheetView>
  </sheetViews>
  <sheetFormatPr defaultColWidth="9.33203125" defaultRowHeight="12.75"/>
  <cols>
    <col min="1" max="1" width="7.66015625" style="66" customWidth="1"/>
    <col min="2" max="2" width="8.16015625" style="66" customWidth="1"/>
    <col min="3" max="3" width="19.83203125" style="66" customWidth="1"/>
    <col min="4" max="5" width="16.16015625" style="66" customWidth="1"/>
    <col min="6" max="6" width="18" style="66" customWidth="1"/>
    <col min="7" max="8" width="9.33203125" style="66" customWidth="1"/>
    <col min="9" max="9" width="24.66015625" style="66" customWidth="1"/>
    <col min="10" max="16384" width="9.33203125" style="66" customWidth="1"/>
  </cols>
  <sheetData>
    <row r="1" spans="1:11" ht="15.75">
      <c r="A1" s="229" t="s">
        <v>68</v>
      </c>
      <c r="B1" s="229"/>
      <c r="C1" s="229"/>
      <c r="D1" s="229"/>
      <c r="E1" s="229"/>
      <c r="F1" s="229"/>
      <c r="G1" s="229"/>
      <c r="H1" s="229"/>
      <c r="I1" s="80"/>
      <c r="J1" s="80"/>
      <c r="K1" s="80"/>
    </row>
    <row r="2" spans="1:6" ht="38.25">
      <c r="A2" s="82"/>
      <c r="B2" s="82"/>
      <c r="C2" s="100"/>
      <c r="D2" s="101" t="s">
        <v>76</v>
      </c>
      <c r="E2" s="101" t="s">
        <v>77</v>
      </c>
      <c r="F2" s="101" t="s">
        <v>78</v>
      </c>
    </row>
    <row r="3" spans="3:6" ht="19.5" customHeight="1">
      <c r="C3" s="123" t="s">
        <v>1</v>
      </c>
      <c r="D3" s="189">
        <v>1733</v>
      </c>
      <c r="E3" s="190">
        <v>1997</v>
      </c>
      <c r="F3" s="159">
        <v>86.8</v>
      </c>
    </row>
    <row r="4" spans="3:6" ht="18.75" customHeight="1">
      <c r="C4" s="123" t="s">
        <v>16</v>
      </c>
      <c r="D4" s="189">
        <v>2323</v>
      </c>
      <c r="E4" s="191">
        <v>2301</v>
      </c>
      <c r="F4" s="192">
        <v>100.9</v>
      </c>
    </row>
    <row r="5" spans="3:6" ht="18.75" customHeight="1">
      <c r="C5" s="123" t="s">
        <v>11</v>
      </c>
      <c r="D5" s="189">
        <v>2285</v>
      </c>
      <c r="E5" s="190">
        <v>2198</v>
      </c>
      <c r="F5" s="159">
        <v>104</v>
      </c>
    </row>
    <row r="6" spans="3:6" ht="19.5" customHeight="1">
      <c r="C6" s="123" t="s">
        <v>5</v>
      </c>
      <c r="D6" s="189">
        <v>2299</v>
      </c>
      <c r="E6" s="190">
        <v>2458</v>
      </c>
      <c r="F6" s="159">
        <v>93.5</v>
      </c>
    </row>
    <row r="7" spans="3:6" ht="18" customHeight="1">
      <c r="C7" s="162" t="s">
        <v>0</v>
      </c>
      <c r="D7" s="193">
        <v>2373</v>
      </c>
      <c r="E7" s="194">
        <v>2434</v>
      </c>
      <c r="F7" s="164">
        <v>97.5</v>
      </c>
    </row>
    <row r="8" spans="3:6" ht="21.75" customHeight="1">
      <c r="C8" s="123" t="s">
        <v>3</v>
      </c>
      <c r="D8" s="189">
        <v>2125</v>
      </c>
      <c r="E8" s="189">
        <v>2253</v>
      </c>
      <c r="F8" s="192">
        <v>94.3</v>
      </c>
    </row>
    <row r="9" spans="3:6" ht="20.25" customHeight="1">
      <c r="C9" s="123" t="s">
        <v>13</v>
      </c>
      <c r="D9" s="189">
        <v>2377</v>
      </c>
      <c r="E9" s="190">
        <v>2257</v>
      </c>
      <c r="F9" s="159">
        <v>105.3</v>
      </c>
    </row>
    <row r="10" spans="3:6" ht="19.5" customHeight="1">
      <c r="C10" s="123" t="s">
        <v>49</v>
      </c>
      <c r="D10" s="189">
        <v>2590</v>
      </c>
      <c r="E10" s="190">
        <v>2483</v>
      </c>
      <c r="F10" s="159">
        <v>104.3</v>
      </c>
    </row>
    <row r="11" spans="3:6" ht="20.25" customHeight="1">
      <c r="C11" s="123" t="s">
        <v>50</v>
      </c>
      <c r="D11" s="189">
        <v>2225</v>
      </c>
      <c r="E11" s="190">
        <v>2225</v>
      </c>
      <c r="F11" s="159">
        <v>100</v>
      </c>
    </row>
    <row r="12" spans="3:6" ht="20.25" customHeight="1">
      <c r="C12" s="123" t="s">
        <v>51</v>
      </c>
      <c r="D12" s="189">
        <v>1486</v>
      </c>
      <c r="E12" s="190">
        <v>1580</v>
      </c>
      <c r="F12" s="159">
        <v>94.1</v>
      </c>
    </row>
    <row r="13" spans="3:6" ht="21" customHeight="1">
      <c r="C13" s="123" t="s">
        <v>52</v>
      </c>
      <c r="D13" s="189">
        <v>1794</v>
      </c>
      <c r="E13" s="190">
        <v>1805</v>
      </c>
      <c r="F13" s="159">
        <v>99.4</v>
      </c>
    </row>
    <row r="14" spans="3:6" ht="20.25" customHeight="1">
      <c r="C14" s="123" t="s">
        <v>53</v>
      </c>
      <c r="D14" s="189">
        <v>1942</v>
      </c>
      <c r="E14" s="189">
        <v>1968</v>
      </c>
      <c r="F14" s="159">
        <v>98.7</v>
      </c>
    </row>
    <row r="15" spans="3:6" ht="20.25" customHeight="1">
      <c r="C15" s="123" t="s">
        <v>8</v>
      </c>
      <c r="D15" s="189">
        <v>2164</v>
      </c>
      <c r="E15" s="190">
        <v>2205</v>
      </c>
      <c r="F15" s="159">
        <v>98.1</v>
      </c>
    </row>
    <row r="16" spans="3:6" ht="18.75" customHeight="1">
      <c r="C16" s="123" t="s">
        <v>54</v>
      </c>
      <c r="D16" s="189">
        <v>1668</v>
      </c>
      <c r="E16" s="190">
        <v>1845</v>
      </c>
      <c r="F16" s="159">
        <v>90.4</v>
      </c>
    </row>
    <row r="17" ht="19.5" customHeight="1"/>
    <row r="18" ht="21" customHeight="1"/>
    <row r="19" ht="19.5" customHeight="1"/>
    <row r="20" ht="21.75" customHeight="1"/>
    <row r="21" ht="15.75" customHeight="1"/>
    <row r="22" ht="18" customHeight="1"/>
    <row r="23" ht="18.75" customHeight="1"/>
    <row r="24" ht="17.25" customHeight="1">
      <c r="K24" s="92"/>
    </row>
    <row r="25" ht="17.25" customHeight="1">
      <c r="K25" s="92"/>
    </row>
    <row r="26" ht="15.75" customHeight="1">
      <c r="K26" s="92"/>
    </row>
    <row r="27" ht="16.5" customHeight="1">
      <c r="K27" s="93"/>
    </row>
    <row r="28" ht="16.5" customHeight="1">
      <c r="K28" s="92"/>
    </row>
    <row r="29" ht="18.75" customHeight="1">
      <c r="K29" s="92"/>
    </row>
    <row r="30" ht="18" customHeight="1">
      <c r="K30" s="92"/>
    </row>
    <row r="31" ht="18" customHeight="1">
      <c r="K31" s="92"/>
    </row>
    <row r="32" ht="16.5" customHeight="1">
      <c r="K32" s="92"/>
    </row>
    <row r="33" ht="14.25" customHeight="1">
      <c r="K33" s="92"/>
    </row>
    <row r="34" ht="17.25" customHeight="1">
      <c r="K34" s="92"/>
    </row>
    <row r="35" ht="12.75">
      <c r="K35" s="92"/>
    </row>
    <row r="36" ht="12.75">
      <c r="K36" s="92"/>
    </row>
    <row r="37" ht="12.75">
      <c r="K37" s="92"/>
    </row>
    <row r="38" ht="12.75">
      <c r="C38" s="66" t="s">
        <v>69</v>
      </c>
    </row>
    <row r="39" spans="4:11" ht="12.75">
      <c r="D39" s="66">
        <v>2011</v>
      </c>
      <c r="G39" s="66">
        <v>2011</v>
      </c>
      <c r="I39" s="132"/>
      <c r="J39" s="132">
        <v>2010</v>
      </c>
      <c r="K39" s="132"/>
    </row>
    <row r="40" spans="3:11" ht="12.75">
      <c r="C40" s="66" t="s">
        <v>14</v>
      </c>
      <c r="D40" s="66" t="s">
        <v>61</v>
      </c>
      <c r="E40" s="86" t="s">
        <v>15</v>
      </c>
      <c r="G40" s="66" t="s">
        <v>61</v>
      </c>
      <c r="H40" s="66" t="s">
        <v>15</v>
      </c>
      <c r="I40" s="132" t="s">
        <v>14</v>
      </c>
      <c r="J40" s="132" t="s">
        <v>61</v>
      </c>
      <c r="K40" s="132" t="s">
        <v>15</v>
      </c>
    </row>
    <row r="41" spans="3:11" ht="15">
      <c r="C41" s="195" t="s">
        <v>49</v>
      </c>
      <c r="D41" s="196">
        <v>2590</v>
      </c>
      <c r="E41" s="183">
        <v>1</v>
      </c>
      <c r="F41" s="195" t="s">
        <v>49</v>
      </c>
      <c r="G41" s="196">
        <v>2590</v>
      </c>
      <c r="H41" s="183">
        <v>1</v>
      </c>
      <c r="I41" s="195" t="s">
        <v>49</v>
      </c>
      <c r="J41" s="197">
        <v>2483</v>
      </c>
      <c r="K41" s="183">
        <v>1</v>
      </c>
    </row>
    <row r="42" spans="3:11" ht="15">
      <c r="C42" s="195" t="s">
        <v>13</v>
      </c>
      <c r="D42" s="196">
        <v>2377</v>
      </c>
      <c r="E42" s="183">
        <v>2</v>
      </c>
      <c r="F42" s="195" t="s">
        <v>13</v>
      </c>
      <c r="G42" s="196">
        <v>2377</v>
      </c>
      <c r="H42" s="183">
        <v>2</v>
      </c>
      <c r="I42" s="195" t="s">
        <v>5</v>
      </c>
      <c r="J42" s="197">
        <v>2458</v>
      </c>
      <c r="K42" s="183">
        <v>2</v>
      </c>
    </row>
    <row r="43" spans="3:11" ht="15">
      <c r="C43" s="198" t="s">
        <v>0</v>
      </c>
      <c r="D43" s="199">
        <v>2373</v>
      </c>
      <c r="E43" s="183">
        <v>3</v>
      </c>
      <c r="F43" s="198" t="s">
        <v>0</v>
      </c>
      <c r="G43" s="199">
        <v>2373</v>
      </c>
      <c r="H43" s="183">
        <v>3</v>
      </c>
      <c r="I43" s="198" t="s">
        <v>0</v>
      </c>
      <c r="J43" s="200">
        <v>2434</v>
      </c>
      <c r="K43" s="183">
        <v>3</v>
      </c>
    </row>
    <row r="44" spans="3:11" ht="15">
      <c r="C44" s="195" t="s">
        <v>16</v>
      </c>
      <c r="D44" s="196">
        <v>2323</v>
      </c>
      <c r="E44" s="183">
        <v>4</v>
      </c>
      <c r="F44" s="195" t="s">
        <v>16</v>
      </c>
      <c r="G44" s="196">
        <v>2323</v>
      </c>
      <c r="H44" s="183">
        <v>4</v>
      </c>
      <c r="I44" s="195" t="s">
        <v>16</v>
      </c>
      <c r="J44" s="201">
        <v>2301</v>
      </c>
      <c r="K44" s="183">
        <v>4</v>
      </c>
    </row>
    <row r="45" spans="3:11" ht="15">
      <c r="C45" s="195" t="s">
        <v>5</v>
      </c>
      <c r="D45" s="196">
        <v>2299</v>
      </c>
      <c r="E45" s="183">
        <v>5</v>
      </c>
      <c r="F45" s="195" t="s">
        <v>5</v>
      </c>
      <c r="G45" s="196">
        <v>2299</v>
      </c>
      <c r="H45" s="183">
        <v>5</v>
      </c>
      <c r="I45" s="195" t="s">
        <v>13</v>
      </c>
      <c r="J45" s="197">
        <v>2257</v>
      </c>
      <c r="K45" s="183">
        <v>5</v>
      </c>
    </row>
    <row r="46" spans="3:11" ht="15">
      <c r="C46" s="195" t="s">
        <v>11</v>
      </c>
      <c r="D46" s="196">
        <v>2285</v>
      </c>
      <c r="E46" s="183">
        <v>6</v>
      </c>
      <c r="F46" s="195" t="s">
        <v>11</v>
      </c>
      <c r="G46" s="196">
        <v>2285</v>
      </c>
      <c r="H46" s="183">
        <v>6</v>
      </c>
      <c r="I46" s="195" t="s">
        <v>3</v>
      </c>
      <c r="J46" s="196">
        <v>2253</v>
      </c>
      <c r="K46" s="183">
        <v>6</v>
      </c>
    </row>
    <row r="47" spans="3:11" ht="15">
      <c r="C47" s="195" t="s">
        <v>50</v>
      </c>
      <c r="D47" s="196">
        <v>2225</v>
      </c>
      <c r="E47" s="183">
        <v>7</v>
      </c>
      <c r="F47" s="195" t="s">
        <v>50</v>
      </c>
      <c r="G47" s="196">
        <v>2225</v>
      </c>
      <c r="H47" s="183">
        <v>7</v>
      </c>
      <c r="I47" s="195" t="s">
        <v>50</v>
      </c>
      <c r="J47" s="197">
        <v>2225</v>
      </c>
      <c r="K47" s="183">
        <v>7</v>
      </c>
    </row>
    <row r="48" spans="3:11" ht="15">
      <c r="C48" s="195" t="s">
        <v>8</v>
      </c>
      <c r="D48" s="196">
        <v>2164</v>
      </c>
      <c r="E48" s="183">
        <v>8</v>
      </c>
      <c r="F48" s="195" t="s">
        <v>8</v>
      </c>
      <c r="G48" s="196">
        <v>2164</v>
      </c>
      <c r="H48" s="183">
        <v>8</v>
      </c>
      <c r="I48" s="195" t="s">
        <v>8</v>
      </c>
      <c r="J48" s="197">
        <v>2205</v>
      </c>
      <c r="K48" s="183">
        <v>8</v>
      </c>
    </row>
    <row r="49" spans="3:11" ht="15">
      <c r="C49" s="195" t="s">
        <v>3</v>
      </c>
      <c r="D49" s="196">
        <v>2125</v>
      </c>
      <c r="E49" s="183">
        <v>9</v>
      </c>
      <c r="F49" s="195" t="s">
        <v>3</v>
      </c>
      <c r="G49" s="196">
        <v>2125</v>
      </c>
      <c r="H49" s="183">
        <v>9</v>
      </c>
      <c r="I49" s="195" t="s">
        <v>11</v>
      </c>
      <c r="J49" s="197">
        <v>2198</v>
      </c>
      <c r="K49" s="183">
        <v>9</v>
      </c>
    </row>
    <row r="50" spans="3:11" ht="15.75" customHeight="1">
      <c r="C50" s="195" t="s">
        <v>53</v>
      </c>
      <c r="D50" s="196">
        <v>1942</v>
      </c>
      <c r="E50" s="183">
        <v>10</v>
      </c>
      <c r="F50" s="195" t="s">
        <v>53</v>
      </c>
      <c r="G50" s="196">
        <v>1942</v>
      </c>
      <c r="H50" s="183">
        <v>10</v>
      </c>
      <c r="I50" s="195" t="s">
        <v>1</v>
      </c>
      <c r="J50" s="197">
        <v>1997</v>
      </c>
      <c r="K50" s="183">
        <v>10</v>
      </c>
    </row>
    <row r="51" spans="3:11" ht="14.25" customHeight="1">
      <c r="C51" s="195" t="s">
        <v>52</v>
      </c>
      <c r="D51" s="196">
        <v>1794</v>
      </c>
      <c r="E51" s="183">
        <v>11</v>
      </c>
      <c r="F51" s="195" t="s">
        <v>52</v>
      </c>
      <c r="G51" s="196">
        <v>1794</v>
      </c>
      <c r="H51" s="183">
        <v>11</v>
      </c>
      <c r="I51" s="195" t="s">
        <v>53</v>
      </c>
      <c r="J51" s="196">
        <v>1968</v>
      </c>
      <c r="K51" s="183">
        <v>11</v>
      </c>
    </row>
    <row r="52" spans="3:11" ht="15">
      <c r="C52" s="195" t="s">
        <v>1</v>
      </c>
      <c r="D52" s="196">
        <v>1733</v>
      </c>
      <c r="E52" s="183">
        <v>12</v>
      </c>
      <c r="F52" s="195" t="s">
        <v>1</v>
      </c>
      <c r="G52" s="196">
        <v>1733</v>
      </c>
      <c r="H52" s="183">
        <v>12</v>
      </c>
      <c r="I52" s="195" t="s">
        <v>54</v>
      </c>
      <c r="J52" s="197">
        <v>1845</v>
      </c>
      <c r="K52" s="183">
        <v>12</v>
      </c>
    </row>
    <row r="53" spans="3:11" ht="16.5" customHeight="1">
      <c r="C53" s="195" t="s">
        <v>54</v>
      </c>
      <c r="D53" s="196">
        <v>1668</v>
      </c>
      <c r="E53" s="183">
        <v>13</v>
      </c>
      <c r="F53" s="195" t="s">
        <v>54</v>
      </c>
      <c r="G53" s="196">
        <v>1668</v>
      </c>
      <c r="H53" s="183">
        <v>13</v>
      </c>
      <c r="I53" s="195" t="s">
        <v>52</v>
      </c>
      <c r="J53" s="197">
        <v>1805</v>
      </c>
      <c r="K53" s="183">
        <v>13</v>
      </c>
    </row>
    <row r="54" spans="3:11" ht="15" customHeight="1">
      <c r="C54" s="195" t="s">
        <v>51</v>
      </c>
      <c r="D54" s="196">
        <v>1486</v>
      </c>
      <c r="E54" s="183">
        <v>14</v>
      </c>
      <c r="F54" s="195" t="s">
        <v>51</v>
      </c>
      <c r="G54" s="196">
        <v>1486</v>
      </c>
      <c r="H54" s="183">
        <v>14</v>
      </c>
      <c r="I54" s="195" t="s">
        <v>51</v>
      </c>
      <c r="J54" s="197">
        <v>1580</v>
      </c>
      <c r="K54" s="183">
        <v>14</v>
      </c>
    </row>
    <row r="56" spans="3:12" ht="12.75">
      <c r="C56" s="99"/>
      <c r="D56" s="202" t="s">
        <v>114</v>
      </c>
      <c r="E56" s="86" t="s">
        <v>15</v>
      </c>
      <c r="F56" s="99"/>
      <c r="G56" s="202" t="s">
        <v>115</v>
      </c>
      <c r="H56" s="86" t="s">
        <v>15</v>
      </c>
      <c r="I56" s="86"/>
      <c r="J56" s="99"/>
      <c r="K56" s="99"/>
      <c r="L56" s="99"/>
    </row>
    <row r="57" spans="3:12" ht="15">
      <c r="C57" s="195" t="s">
        <v>13</v>
      </c>
      <c r="D57" s="172">
        <v>105.3</v>
      </c>
      <c r="E57" s="183">
        <v>1</v>
      </c>
      <c r="F57" s="195" t="s">
        <v>13</v>
      </c>
      <c r="G57" s="89">
        <v>112</v>
      </c>
      <c r="H57" s="99">
        <v>1</v>
      </c>
      <c r="I57" s="99"/>
      <c r="J57" s="99"/>
      <c r="K57" s="99"/>
      <c r="L57" s="99"/>
    </row>
    <row r="58" spans="3:12" ht="15.75">
      <c r="C58" s="195" t="s">
        <v>49</v>
      </c>
      <c r="D58" s="172">
        <v>104.3</v>
      </c>
      <c r="E58" s="183">
        <v>2</v>
      </c>
      <c r="F58" s="195" t="s">
        <v>49</v>
      </c>
      <c r="G58" s="89">
        <v>110.8</v>
      </c>
      <c r="H58" s="99">
        <v>2</v>
      </c>
      <c r="I58" s="87"/>
      <c r="J58" s="117"/>
      <c r="K58" s="116"/>
      <c r="L58" s="99"/>
    </row>
    <row r="59" spans="3:12" ht="15.75">
      <c r="C59" s="195" t="s">
        <v>11</v>
      </c>
      <c r="D59" s="172">
        <v>104</v>
      </c>
      <c r="E59" s="183">
        <v>3</v>
      </c>
      <c r="F59" s="195" t="s">
        <v>11</v>
      </c>
      <c r="G59" s="89">
        <v>109.4</v>
      </c>
      <c r="H59" s="99">
        <v>3</v>
      </c>
      <c r="I59" s="87"/>
      <c r="J59" s="117"/>
      <c r="K59" s="116"/>
      <c r="L59" s="99"/>
    </row>
    <row r="60" spans="3:12" ht="15.75">
      <c r="C60" s="195" t="s">
        <v>16</v>
      </c>
      <c r="D60" s="203">
        <v>100.9</v>
      </c>
      <c r="E60" s="183">
        <v>4</v>
      </c>
      <c r="F60" s="195" t="s">
        <v>16</v>
      </c>
      <c r="G60" s="89">
        <v>109.3</v>
      </c>
      <c r="H60" s="99">
        <v>4</v>
      </c>
      <c r="I60" s="91"/>
      <c r="J60" s="117"/>
      <c r="K60" s="116"/>
      <c r="L60" s="99"/>
    </row>
    <row r="61" spans="3:12" ht="15.75">
      <c r="C61" s="195" t="s">
        <v>50</v>
      </c>
      <c r="D61" s="172">
        <v>100</v>
      </c>
      <c r="E61" s="183">
        <v>5</v>
      </c>
      <c r="F61" s="195" t="s">
        <v>3</v>
      </c>
      <c r="G61" s="89">
        <v>109.2</v>
      </c>
      <c r="H61" s="99">
        <v>5</v>
      </c>
      <c r="I61" s="87"/>
      <c r="J61" s="117"/>
      <c r="K61" s="116"/>
      <c r="L61" s="99"/>
    </row>
    <row r="62" spans="3:12" ht="15.75">
      <c r="C62" s="195" t="s">
        <v>52</v>
      </c>
      <c r="D62" s="172">
        <v>99.4</v>
      </c>
      <c r="E62" s="183">
        <v>6</v>
      </c>
      <c r="F62" s="198" t="s">
        <v>0</v>
      </c>
      <c r="G62" s="89">
        <v>107.7</v>
      </c>
      <c r="H62" s="99">
        <v>6</v>
      </c>
      <c r="I62" s="87"/>
      <c r="J62" s="117"/>
      <c r="K62" s="116"/>
      <c r="L62" s="99"/>
    </row>
    <row r="63" spans="3:12" ht="15.75">
      <c r="C63" s="195" t="s">
        <v>53</v>
      </c>
      <c r="D63" s="172">
        <v>98.7</v>
      </c>
      <c r="E63" s="183">
        <v>7</v>
      </c>
      <c r="F63" s="195" t="s">
        <v>5</v>
      </c>
      <c r="G63" s="89">
        <v>107.5</v>
      </c>
      <c r="H63" s="99">
        <v>7</v>
      </c>
      <c r="I63" s="87"/>
      <c r="J63" s="117"/>
      <c r="K63" s="116"/>
      <c r="L63" s="99"/>
    </row>
    <row r="64" spans="3:12" ht="15.75">
      <c r="C64" s="195" t="s">
        <v>8</v>
      </c>
      <c r="D64" s="172">
        <v>98.1</v>
      </c>
      <c r="E64" s="183">
        <v>8</v>
      </c>
      <c r="F64" s="195" t="s">
        <v>52</v>
      </c>
      <c r="G64" s="89">
        <v>106.7</v>
      </c>
      <c r="H64" s="99">
        <v>8</v>
      </c>
      <c r="I64" s="87"/>
      <c r="J64" s="137"/>
      <c r="K64" s="116"/>
      <c r="L64" s="99"/>
    </row>
    <row r="65" spans="3:12" ht="15.75">
      <c r="C65" s="198" t="s">
        <v>0</v>
      </c>
      <c r="D65" s="177">
        <v>97.5</v>
      </c>
      <c r="E65" s="183">
        <v>9</v>
      </c>
      <c r="F65" s="195" t="s">
        <v>8</v>
      </c>
      <c r="G65" s="89">
        <v>106.1</v>
      </c>
      <c r="H65" s="99">
        <v>9</v>
      </c>
      <c r="I65" s="87"/>
      <c r="J65" s="117"/>
      <c r="K65" s="116"/>
      <c r="L65" s="99"/>
    </row>
    <row r="66" spans="3:12" ht="15.75">
      <c r="C66" s="195" t="s">
        <v>3</v>
      </c>
      <c r="D66" s="203">
        <v>94.3</v>
      </c>
      <c r="E66" s="183">
        <v>10</v>
      </c>
      <c r="F66" s="195" t="s">
        <v>1</v>
      </c>
      <c r="G66" s="89">
        <v>105.9</v>
      </c>
      <c r="H66" s="99">
        <v>10</v>
      </c>
      <c r="I66" s="87"/>
      <c r="J66" s="117"/>
      <c r="K66" s="116"/>
      <c r="L66" s="99"/>
    </row>
    <row r="67" spans="3:12" ht="15.75">
      <c r="C67" s="195" t="s">
        <v>51</v>
      </c>
      <c r="D67" s="172">
        <v>94.1</v>
      </c>
      <c r="E67" s="183">
        <v>11</v>
      </c>
      <c r="F67" s="195" t="s">
        <v>51</v>
      </c>
      <c r="G67" s="89">
        <v>105.5</v>
      </c>
      <c r="H67" s="99">
        <v>11</v>
      </c>
      <c r="I67" s="87"/>
      <c r="J67" s="117"/>
      <c r="K67" s="116"/>
      <c r="L67" s="99"/>
    </row>
    <row r="68" spans="3:12" ht="15.75">
      <c r="C68" s="195" t="s">
        <v>5</v>
      </c>
      <c r="D68" s="172">
        <v>93.5</v>
      </c>
      <c r="E68" s="183">
        <v>12</v>
      </c>
      <c r="F68" s="195" t="s">
        <v>54</v>
      </c>
      <c r="G68" s="89">
        <v>105</v>
      </c>
      <c r="H68" s="99">
        <v>12</v>
      </c>
      <c r="I68" s="87"/>
      <c r="J68" s="137"/>
      <c r="K68" s="116"/>
      <c r="L68" s="99"/>
    </row>
    <row r="69" spans="3:12" ht="15.75">
      <c r="C69" s="195" t="s">
        <v>54</v>
      </c>
      <c r="D69" s="172">
        <v>90.4</v>
      </c>
      <c r="E69" s="183">
        <v>13</v>
      </c>
      <c r="F69" s="195" t="s">
        <v>50</v>
      </c>
      <c r="G69" s="89">
        <v>104.8</v>
      </c>
      <c r="H69" s="99">
        <v>13</v>
      </c>
      <c r="I69" s="87"/>
      <c r="J69" s="117"/>
      <c r="K69" s="116"/>
      <c r="L69" s="99"/>
    </row>
    <row r="70" spans="3:12" ht="15.75">
      <c r="C70" s="195" t="s">
        <v>1</v>
      </c>
      <c r="D70" s="172">
        <v>86.8</v>
      </c>
      <c r="E70" s="183">
        <v>14</v>
      </c>
      <c r="F70" s="195" t="s">
        <v>53</v>
      </c>
      <c r="G70" s="89">
        <v>104</v>
      </c>
      <c r="H70" s="99">
        <v>14</v>
      </c>
      <c r="I70" s="87"/>
      <c r="J70" s="117"/>
      <c r="K70" s="116"/>
      <c r="L70" s="99"/>
    </row>
    <row r="71" spans="3:12" ht="15.75">
      <c r="C71" s="87"/>
      <c r="D71" s="117"/>
      <c r="E71" s="116"/>
      <c r="F71" s="99"/>
      <c r="G71" s="99"/>
      <c r="H71" s="99"/>
      <c r="I71" s="87"/>
      <c r="J71" s="117"/>
      <c r="K71" s="116"/>
      <c r="L71" s="99"/>
    </row>
    <row r="72" spans="3:12" ht="12.75">
      <c r="C72" s="99"/>
      <c r="D72" s="99"/>
      <c r="E72" s="99"/>
      <c r="F72" s="99"/>
      <c r="G72" s="99"/>
      <c r="H72" s="99"/>
      <c r="I72" s="99"/>
      <c r="J72" s="99"/>
      <c r="K72" s="99"/>
      <c r="L72" s="99"/>
    </row>
  </sheetData>
  <sheetProtection/>
  <mergeCells count="1">
    <mergeCell ref="A1:H1"/>
  </mergeCells>
  <printOptions/>
  <pageMargins left="0.3937007874015748" right="0.3543307086614173" top="0.984251968503937" bottom="0.984251968503937" header="0.5118110236220472" footer="0.5118110236220472"/>
  <pageSetup horizontalDpi="600" verticalDpi="600" orientation="portrait" paperSize="9" r:id="rId2"/>
  <headerFooter alignWithMargins="0">
    <oddHeader>&amp;R
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N_Shadrina</dc:creator>
  <cp:keywords/>
  <dc:description/>
  <cp:lastModifiedBy>N_Shadrina</cp:lastModifiedBy>
  <cp:lastPrinted>2011-07-29T09:56:43Z</cp:lastPrinted>
  <dcterms:created xsi:type="dcterms:W3CDTF">2007-07-26T05:47:54Z</dcterms:created>
  <dcterms:modified xsi:type="dcterms:W3CDTF">2011-07-29T10:00:53Z</dcterms:modified>
  <cp:category/>
  <cp:version/>
  <cp:contentType/>
  <cp:contentStatus/>
</cp:coreProperties>
</file>