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3.xml" ContentType="application/vnd.openxmlformats-officedocument.drawing+xml"/>
  <Override PartName="/xl/worksheets/sheet10.xml" ContentType="application/vnd.openxmlformats-officedocument.spreadsheetml.worksheet+xml"/>
  <Override PartName="/xl/drawings/drawing15.xml" ContentType="application/vnd.openxmlformats-officedocument.drawing+xml"/>
  <Override PartName="/xl/worksheets/sheet11.xml" ContentType="application/vnd.openxmlformats-officedocument.spreadsheetml.worksheet+xml"/>
  <Override PartName="/xl/drawings/drawing17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8.xml" ContentType="application/vnd.openxmlformats-officedocument.drawing+xml"/>
  <Override PartName="/xl/worksheets/sheet14.xml" ContentType="application/vnd.openxmlformats-officedocument.spreadsheetml.worksheet+xml"/>
  <Override PartName="/xl/drawings/drawing19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21.xml" ContentType="application/vnd.openxmlformats-officedocument.drawing+xml"/>
  <Override PartName="/xl/worksheets/sheet17.xml" ContentType="application/vnd.openxmlformats-officedocument.spreadsheetml.worksheet+xml"/>
  <Override PartName="/xl/drawings/drawing23.xml" ContentType="application/vnd.openxmlformats-officedocument.drawing+xml"/>
  <Override PartName="/xl/worksheets/sheet18.xml" ContentType="application/vnd.openxmlformats-officedocument.spreadsheetml.worksheet+xml"/>
  <Override PartName="/xl/drawings/drawing24.xml" ContentType="application/vnd.openxmlformats-officedocument.drawing+xml"/>
  <Override PartName="/xl/worksheets/sheet19.xml" ContentType="application/vnd.openxmlformats-officedocument.spreadsheetml.worksheet+xml"/>
  <Override PartName="/xl/drawings/drawing26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27.xml" ContentType="application/vnd.openxmlformats-officedocument.drawing+xml"/>
  <Override PartName="/xl/worksheets/sheet22.xml" ContentType="application/vnd.openxmlformats-officedocument.spreadsheetml.worksheet+xml"/>
  <Override PartName="/xl/drawings/drawing29.xml" ContentType="application/vnd.openxmlformats-officedocument.drawing+xml"/>
  <Override PartName="/xl/worksheets/sheet23.xml" ContentType="application/vnd.openxmlformats-officedocument.spreadsheetml.worksheet+xml"/>
  <Override PartName="/xl/drawings/drawing30.xml" ContentType="application/vnd.openxmlformats-officedocument.drawing+xml"/>
  <Override PartName="/xl/worksheets/sheet24.xml" ContentType="application/vnd.openxmlformats-officedocument.spreadsheetml.worksheet+xml"/>
  <Override PartName="/xl/drawings/drawing32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drawings/drawing34.xml" ContentType="application/vnd.openxmlformats-officedocument.drawing+xml"/>
  <Override PartName="/xl/worksheets/sheet27.xml" ContentType="application/vnd.openxmlformats-officedocument.spreadsheetml.worksheet+xml"/>
  <Override PartName="/xl/drawings/drawing36.xml" ContentType="application/vnd.openxmlformats-officedocument.drawing+xml"/>
  <Override PartName="/xl/worksheets/sheet28.xml" ContentType="application/vnd.openxmlformats-officedocument.spreadsheetml.worksheet+xml"/>
  <Override PartName="/xl/drawings/drawing38.xml" ContentType="application/vnd.openxmlformats-officedocument.drawing+xml"/>
  <Override PartName="/xl/worksheets/sheet29.xml" ContentType="application/vnd.openxmlformats-officedocument.spreadsheetml.worksheet+xml"/>
  <Override PartName="/xl/drawings/drawing40.xml" ContentType="application/vnd.openxmlformats-officedocument.drawing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5.xml" ContentType="application/vnd.openxmlformats-officedocument.drawingml.chartshapes+xml"/>
  <Override PartName="/xl/drawings/drawing28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5.xml" ContentType="application/vnd.openxmlformats-officedocument.drawingml.chartshapes+xml"/>
  <Override PartName="/xl/drawings/drawing37.xml" ContentType="application/vnd.openxmlformats-officedocument.drawingml.chartshapes+xml"/>
  <Override PartName="/xl/drawings/drawing3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26" yWindow="210" windowWidth="7530" windowHeight="4965" firstSheet="17" activeTab="22"/>
  </bookViews>
  <sheets>
    <sheet name="Лист1" sheetId="1" r:id="rId1"/>
    <sheet name="инд.произ." sheetId="2" r:id="rId2"/>
    <sheet name="инд.доб." sheetId="3" r:id="rId3"/>
    <sheet name="инд.обр." sheetId="4" r:id="rId4"/>
    <sheet name="инд.газа" sheetId="5" r:id="rId5"/>
    <sheet name="Лист2" sheetId="6" r:id="rId6"/>
    <sheet name="мясо" sheetId="7" r:id="rId7"/>
    <sheet name="молоко" sheetId="8" r:id="rId8"/>
    <sheet name="надои" sheetId="9" r:id="rId9"/>
    <sheet name="КРС" sheetId="10" r:id="rId10"/>
    <sheet name="свиньи" sheetId="11" r:id="rId11"/>
    <sheet name="Рейтинг 3 " sheetId="12" r:id="rId12"/>
    <sheet name="фин. рез." sheetId="13" r:id="rId13"/>
    <sheet name="убыт. орг." sheetId="14" r:id="rId14"/>
    <sheet name="Рейтинг 4" sheetId="15" r:id="rId15"/>
    <sheet name="безработица" sheetId="16" r:id="rId16"/>
    <sheet name="инфляция" sheetId="17" r:id="rId17"/>
    <sheet name="доходы" sheetId="18" r:id="rId18"/>
    <sheet name="зарплата" sheetId="19" r:id="rId19"/>
    <sheet name="Рейтинг 5" sheetId="20" r:id="rId20"/>
    <sheet name="розн.торговля" sheetId="21" r:id="rId21"/>
    <sheet name="общ.питание" sheetId="22" r:id="rId22"/>
    <sheet name="пл.услуги" sheetId="23" r:id="rId23"/>
    <sheet name="жилье" sheetId="24" r:id="rId24"/>
    <sheet name="Рейтинг 6" sheetId="25" r:id="rId25"/>
    <sheet name="родившиеся" sheetId="26" r:id="rId26"/>
    <sheet name="умершие" sheetId="27" r:id="rId27"/>
    <sheet name="млад.смертность" sheetId="28" r:id="rId28"/>
    <sheet name="ест.прирост" sheetId="29" r:id="rId29"/>
    <sheet name="Лист3" sheetId="30" r:id="rId30"/>
  </sheets>
  <externalReferences>
    <externalReference r:id="rId33"/>
  </externalReferences>
  <definedNames>
    <definedName name="_xlnm.Print_Area" localSheetId="15">'безработица'!$A$1:$H$38</definedName>
    <definedName name="_xlnm.Print_Area" localSheetId="17">'доходы'!$A$1:$H$38</definedName>
    <definedName name="_xlnm.Print_Area" localSheetId="28">'ест.прирост'!$A$1:$H$38</definedName>
    <definedName name="_xlnm.Print_Area" localSheetId="23">'жилье'!$A$1:$H$37</definedName>
    <definedName name="_xlnm.Print_Area" localSheetId="18">'зарплата'!$A$1:$H$37</definedName>
    <definedName name="_xlnm.Print_Area" localSheetId="4">'инд.газа'!$A$1:$H$36</definedName>
    <definedName name="_xlnm.Print_Area" localSheetId="2">'инд.доб.'!$A$1:$H$36</definedName>
    <definedName name="_xlnm.Print_Area" localSheetId="3">'инд.обр.'!$A$1:$H$37</definedName>
    <definedName name="_xlnm.Print_Area" localSheetId="1">'инд.произ.'!$A$1:$H$36</definedName>
    <definedName name="_xlnm.Print_Area" localSheetId="16">'инфляция'!$A$1:$H$38</definedName>
    <definedName name="_xlnm.Print_Area" localSheetId="9">'КРС'!$A$1:$H$36</definedName>
    <definedName name="_xlnm.Print_Area" localSheetId="5">'Лист2'!$A$1:$F$30</definedName>
    <definedName name="_xlnm.Print_Area" localSheetId="27">'млад.смертность'!$A$1:$H$38</definedName>
    <definedName name="_xlnm.Print_Area" localSheetId="7">'молоко'!$A$1:$H$37</definedName>
    <definedName name="_xlnm.Print_Area" localSheetId="6">'мясо'!$A$1:$H$36</definedName>
    <definedName name="_xlnm.Print_Area" localSheetId="8">'надои'!$A$1:$G$36</definedName>
    <definedName name="_xlnm.Print_Area" localSheetId="21">'общ.питание'!$A$1:$H$36</definedName>
    <definedName name="_xlnm.Print_Area" localSheetId="22">'пл.услуги'!$A$1:$H$37</definedName>
    <definedName name="_xlnm.Print_Area" localSheetId="14">'Рейтинг 4'!$A$1:$F$30</definedName>
    <definedName name="_xlnm.Print_Area" localSheetId="25">'родившиеся'!$A$1:$H$38</definedName>
    <definedName name="_xlnm.Print_Area" localSheetId="20">'розн.торговля'!$A$1:$H$36</definedName>
    <definedName name="_xlnm.Print_Area" localSheetId="10">'свиньи'!$A$1:$H$37</definedName>
    <definedName name="_xlnm.Print_Area" localSheetId="13">'убыт. орг.'!$A$1:$H$36</definedName>
    <definedName name="_xlnm.Print_Area" localSheetId="26">'умершие'!$A$1:$H$38</definedName>
    <definedName name="_xlnm.Print_Area" localSheetId="12">'фин. рез.'!$A$1:$H$35</definedName>
  </definedNames>
  <calcPr fullCalcOnLoad="1"/>
</workbook>
</file>

<file path=xl/sharedStrings.xml><?xml version="1.0" encoding="utf-8"?>
<sst xmlns="http://schemas.openxmlformats.org/spreadsheetml/2006/main" count="2260" uniqueCount="127">
  <si>
    <t>родившиеся</t>
  </si>
  <si>
    <t>Удмуртия</t>
  </si>
  <si>
    <t>Башкортостан</t>
  </si>
  <si>
    <t>Оренбургская</t>
  </si>
  <si>
    <t>Чувашия</t>
  </si>
  <si>
    <t>Самарская</t>
  </si>
  <si>
    <t>Татарстан</t>
  </si>
  <si>
    <t>Кировская</t>
  </si>
  <si>
    <t>Нижегородская</t>
  </si>
  <si>
    <t>Саратовская</t>
  </si>
  <si>
    <t>Ульяновская</t>
  </si>
  <si>
    <t>Пензенская</t>
  </si>
  <si>
    <t>Мордовия</t>
  </si>
  <si>
    <t>Россия</t>
  </si>
  <si>
    <t>Пермский край</t>
  </si>
  <si>
    <t>субъекты</t>
  </si>
  <si>
    <t>место</t>
  </si>
  <si>
    <t>Марий Эл</t>
  </si>
  <si>
    <t>умершие</t>
  </si>
  <si>
    <t>младенческая смертность</t>
  </si>
  <si>
    <t>естественный прирост</t>
  </si>
  <si>
    <t>Рейтинг субъектов ПФО по демографическим показателям</t>
  </si>
  <si>
    <t>разница, проц.пункт</t>
  </si>
  <si>
    <r>
      <t xml:space="preserve">Коэффициент рождаемости </t>
    </r>
    <r>
      <rPr>
        <sz val="12"/>
        <rFont val="Times New Roman"/>
        <family val="1"/>
      </rPr>
      <t>(на 1000 населения)</t>
    </r>
  </si>
  <si>
    <r>
      <t xml:space="preserve">Коэффициент смертности </t>
    </r>
    <r>
      <rPr>
        <sz val="12"/>
        <rFont val="Times New Roman"/>
        <family val="1"/>
      </rPr>
      <t>(на 1000 населения)</t>
    </r>
  </si>
  <si>
    <r>
      <t xml:space="preserve">Умершие в возрасте до одного года </t>
    </r>
    <r>
      <rPr>
        <sz val="12"/>
        <rFont val="Times New Roman"/>
        <family val="1"/>
      </rPr>
      <t>на 1000 родившихся</t>
    </r>
  </si>
  <si>
    <r>
      <t xml:space="preserve">Естественный прирост (+), убыль (-) населения </t>
    </r>
    <r>
      <rPr>
        <sz val="12"/>
        <rFont val="Times New Roman"/>
        <family val="1"/>
      </rPr>
      <t>(на 1000 населения)</t>
    </r>
  </si>
  <si>
    <t>Среднедушевые денежные доходы</t>
  </si>
  <si>
    <t>изменение относительно предыдущего периода, %</t>
  </si>
  <si>
    <t>Сводный индекс потребительских цен на товары и платные услуги</t>
  </si>
  <si>
    <t>уровень регистрируемой безработицы</t>
  </si>
  <si>
    <t>инфляция</t>
  </si>
  <si>
    <t>Среднемесячная заработная плата работников по полному кругу предприятий</t>
  </si>
  <si>
    <t>средняя начисленная заработная плата по полному кругу предприятий</t>
  </si>
  <si>
    <t>Рейтинг субъектов ПФО по социально-экономическим показателям</t>
  </si>
  <si>
    <t>Оборот розничной торговли на душу населения</t>
  </si>
  <si>
    <t>оборот розничной торговли на душу населения</t>
  </si>
  <si>
    <t>оборот общественного питания на душу населения</t>
  </si>
  <si>
    <t>объем платных услуг на душу населения</t>
  </si>
  <si>
    <t>Объем платных услуг на душу населения</t>
  </si>
  <si>
    <t>ввод в действие жилых домов на душу населения</t>
  </si>
  <si>
    <t>Оборот общественного питания на душу населения</t>
  </si>
  <si>
    <t>Рейтинг субъектов ПФО по сельскохозяйственным показателям</t>
  </si>
  <si>
    <t>Рейтинг субъектов ПФО по показателям промышленного производства</t>
  </si>
  <si>
    <t>Индекс производства по видам деятельности "Добыча полезных ископаемых", "Обрабатывающие производства", "Производство и распределение электроэнергии, газа и воды"</t>
  </si>
  <si>
    <t>Индекс производства по виду деятельности "Добыча полезных ископаемых"</t>
  </si>
  <si>
    <t>Индекс производства по виду деятельности "Обрабатывающие производства"</t>
  </si>
  <si>
    <t xml:space="preserve">Индекс производства по видам деятельности "Добыча полезных ископаемых", "Обрабатывающие производства", "Производство и распределение электроэнергии, газа и воды" </t>
  </si>
  <si>
    <t>Рейтинг субъектов ПФО по финансовым показателям</t>
  </si>
  <si>
    <t>Сальдированный финансовый результат деятельности крупных и средних организаций</t>
  </si>
  <si>
    <t>Удельный вес убыточный крупных и средних организаций в общем числе крупных и средних организаций</t>
  </si>
  <si>
    <t>Удельный вес убыточных крупных и средних организаций</t>
  </si>
  <si>
    <t xml:space="preserve">среднедушевые денежные доходы населения </t>
  </si>
  <si>
    <t xml:space="preserve">Саратовская </t>
  </si>
  <si>
    <t>Темпы роста (снижения) производства молока в хозяйствах всех категорий</t>
  </si>
  <si>
    <t>Изменение поголовья крупного рогатого скота в хозяйствах всех категорий</t>
  </si>
  <si>
    <t>Изменение поголовья свиней в хозяйствах всех категорий</t>
  </si>
  <si>
    <t>Изменение численности поголовья свиней в хозяйствах всех категорий</t>
  </si>
  <si>
    <t>ПФО</t>
  </si>
  <si>
    <t>январь-март 2009</t>
  </si>
  <si>
    <t xml:space="preserve">Кировская </t>
  </si>
  <si>
    <t xml:space="preserve">Нижегородская </t>
  </si>
  <si>
    <t xml:space="preserve">Оренбургская </t>
  </si>
  <si>
    <t xml:space="preserve">Пензенская </t>
  </si>
  <si>
    <t xml:space="preserve">Самарская </t>
  </si>
  <si>
    <t xml:space="preserve">Ульяновская </t>
  </si>
  <si>
    <t>Изменение численности поголовья крупного рогатого скота                                                                                                      в хозяйствах всех категорий</t>
  </si>
  <si>
    <r>
      <t xml:space="preserve">Рейтинг субъектов ПФО по социально-экономическим показателям </t>
    </r>
    <r>
      <rPr>
        <b/>
        <sz val="12"/>
        <rFont val="Times New Roman"/>
        <family val="1"/>
      </rPr>
      <t>(продолжение)</t>
    </r>
  </si>
  <si>
    <t xml:space="preserve">сентябрь к декабрю </t>
  </si>
  <si>
    <t>январь-март</t>
  </si>
  <si>
    <t>россия</t>
  </si>
  <si>
    <t>Уровень зарегистрированной безработицы в % к экономически активному населению</t>
  </si>
  <si>
    <t>2010 (январь-март)</t>
  </si>
  <si>
    <t>Темпы роста (снижения) производства скота и птицы на убой (в живом весе)</t>
  </si>
  <si>
    <t>январь-июнь</t>
  </si>
  <si>
    <t xml:space="preserve">июнь к декабрю </t>
  </si>
  <si>
    <t xml:space="preserve">среднее значение </t>
  </si>
  <si>
    <t>итого</t>
  </si>
  <si>
    <t>январь</t>
  </si>
  <si>
    <t>февраль</t>
  </si>
  <si>
    <t>март</t>
  </si>
  <si>
    <t>апрель</t>
  </si>
  <si>
    <t>июнь</t>
  </si>
  <si>
    <t>май</t>
  </si>
  <si>
    <t>январь-май</t>
  </si>
  <si>
    <t>январь-июнь 2010</t>
  </si>
  <si>
    <t>январь-июнь 2009</t>
  </si>
  <si>
    <t>январь- июнь</t>
  </si>
  <si>
    <t xml:space="preserve">россия </t>
  </si>
  <si>
    <t xml:space="preserve"> на 1 октября 2010 г.</t>
  </si>
  <si>
    <t xml:space="preserve"> на 1 октября 2009 г.</t>
  </si>
  <si>
    <t>январь-сентябрь 2010г.</t>
  </si>
  <si>
    <t>январь-сентябрь 2009г.</t>
  </si>
  <si>
    <t>сентябрь 2010г. в % к декабрю 2009г.</t>
  </si>
  <si>
    <t>сентябрь 2009г. в % к декабрю 2008г.</t>
  </si>
  <si>
    <t>январь-сентябрь 2010г. в % к январю-сентябрю 2009г.</t>
  </si>
  <si>
    <t>январь-сентябрь 2009г. в % к январю-сентябрю 2008г.</t>
  </si>
  <si>
    <t>МЯСО</t>
  </si>
  <si>
    <t>январь-сентябрь</t>
  </si>
  <si>
    <t>МОЛОКО</t>
  </si>
  <si>
    <t>КРС</t>
  </si>
  <si>
    <t>СВИНЬИ</t>
  </si>
  <si>
    <t>Индекс производства по виду деятельности "Производство и распределение электроэнергии, газа и воды"</t>
  </si>
  <si>
    <t>январь-сентябрь 2010г.  в % к январю-сентябрю 2009г.</t>
  </si>
  <si>
    <t>на 1 октября 2009г. в % к соответствующей дате предыдущего года</t>
  </si>
  <si>
    <t>на 1 октября 2010г. в % к соответствующей дате предыдущего года</t>
  </si>
  <si>
    <t>индекс физического объёма оборота розничной торговли в 2010г. относительно 2009г., %</t>
  </si>
  <si>
    <t>индекс физического объёма оборота общественного питания в 2010г. относительно 2009г., %</t>
  </si>
  <si>
    <t>индекс физического объёма платных услуг населению в 2010г. относительно 2009г., %</t>
  </si>
  <si>
    <t>ввод в действие жилых домов в 2010г. в % к соответствующему периоду предыдущего года</t>
  </si>
  <si>
    <t xml:space="preserve">январь-сентябрь </t>
  </si>
  <si>
    <t>Надой молока на одну корову в сельхозорганизациях</t>
  </si>
  <si>
    <t>в январе-сентябре  2010 года, кг</t>
  </si>
  <si>
    <t>в январе-сентябре  2009 года, кг</t>
  </si>
  <si>
    <t>январь-сентябрь  2010 г. в % к январю-сентябрю 2009 г.</t>
  </si>
  <si>
    <t>надой</t>
  </si>
  <si>
    <t>относитеьное ускорение, проц.пункт</t>
  </si>
  <si>
    <t>январь-сентябрь 2010г.,    руб.</t>
  </si>
  <si>
    <t>январь-сентябрь 2009г.,     руб.</t>
  </si>
  <si>
    <t>январь-сентябрь 2009 г.,  руб.</t>
  </si>
  <si>
    <t>январь-сентябрь 2010г.,        руб.</t>
  </si>
  <si>
    <t>январь-сентябрь 2009г.,         руб.</t>
  </si>
  <si>
    <t>относительное ускорение, проц.пункт</t>
  </si>
  <si>
    <t>январь-сентябрь 2010г.,      руб.</t>
  </si>
  <si>
    <t>Ввод в действие жилых домов на 1000 человек населения</t>
  </si>
  <si>
    <t>январь-сентябрь 2010г.  (кв.м. общ. площади)</t>
  </si>
  <si>
    <t>январь-сентябрь 2009г. (кв.м. общ. площади)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</si>
</sst>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_-* #,##0.0_р_._-;\-* #,##0.0_р_._-;_-* &quot;-&quot;??_р_._-;_-@_-"/>
    <numFmt numFmtId="170" formatCode="0.000"/>
    <numFmt numFmtId="171" formatCode="0.0000"/>
    <numFmt numFmtId="172" formatCode="0.00000"/>
    <numFmt numFmtId="173" formatCode="0.00000000"/>
    <numFmt numFmtId="174" formatCode="0.0000000"/>
    <numFmt numFmtId="175" formatCode="0.000000"/>
    <numFmt numFmtId="176" formatCode="#,##0.0"/>
    <numFmt numFmtId="177" formatCode="_-* #,##0.000_р_._-;\-* #,##0.000_р_._-;_-* &quot;-&quot;??_р_._-;_-@_-"/>
    <numFmt numFmtId="178" formatCode="0.000000000"/>
    <numFmt numFmtId="179" formatCode="_-* #,##0_р_._-;\-* #,##0_р_._-;_-* &quot;-&quot;??_р_._-;_-@_-"/>
    <numFmt numFmtId="180" formatCode="_-* #,##0.0000_р_._-;\-* #,##0.0000_р_._-;_-* &quot;-&quot;??_р_._-;_-@_-"/>
    <numFmt numFmtId="181" formatCode="_-* #,##0.00000_р_._-;\-* #,##0.00000_р_._-;_-* &quot;-&quot;??_р_._-;_-@_-"/>
  </numFmts>
  <fonts count="72">
    <font>
      <sz val="10"/>
      <name val="Times New Roman"/>
      <family val="0"/>
    </font>
    <font>
      <sz val="10"/>
      <name val="Times New Roman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sz val="12"/>
      <name val="Times New Roman Cyr"/>
      <family val="0"/>
    </font>
    <font>
      <b/>
      <sz val="10"/>
      <name val="Times New Roman"/>
      <family val="1"/>
    </font>
    <font>
      <sz val="14"/>
      <name val="Times New Roman Cyr"/>
      <family val="0"/>
    </font>
    <font>
      <sz val="12"/>
      <name val="Times New Roman"/>
      <family val="1"/>
    </font>
    <font>
      <b/>
      <sz val="14"/>
      <name val="Times New Roman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b/>
      <sz val="10"/>
      <name val="Times New Roman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 Cyr"/>
      <family val="0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color indexed="10"/>
      <name val="Times New Roman Cyr"/>
      <family val="0"/>
    </font>
    <font>
      <b/>
      <sz val="12"/>
      <color indexed="10"/>
      <name val="Times New Roman"/>
      <family val="1"/>
    </font>
    <font>
      <sz val="10"/>
      <color indexed="14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sz val="10"/>
      <color indexed="12"/>
      <name val="Times New Roman"/>
      <family val="1"/>
    </font>
    <font>
      <sz val="8"/>
      <color indexed="12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sz val="9"/>
      <name val="Times New Roman Cyr"/>
      <family val="0"/>
    </font>
    <font>
      <sz val="9"/>
      <color indexed="10"/>
      <name val="Times New Roman Cyr"/>
      <family val="0"/>
    </font>
    <font>
      <sz val="11"/>
      <color indexed="10"/>
      <name val="Times New Roman"/>
      <family val="1"/>
    </font>
    <font>
      <sz val="10"/>
      <color indexed="48"/>
      <name val="Times New Roman"/>
      <family val="1"/>
    </font>
    <font>
      <sz val="10"/>
      <color indexed="8"/>
      <name val="Times New Roman"/>
      <family val="1"/>
    </font>
    <font>
      <sz val="12"/>
      <color indexed="48"/>
      <name val="Times New Roman Cyr"/>
      <family val="0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7"/>
      <name val="Times New Roman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.75"/>
      <color indexed="8"/>
      <name val="Georgia"/>
      <family val="1"/>
    </font>
    <font>
      <b/>
      <sz val="10.5"/>
      <color indexed="8"/>
      <name val="Georgia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23" fillId="0" borderId="0">
      <alignment/>
      <protection/>
    </xf>
    <xf numFmtId="0" fontId="22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wrapText="1"/>
    </xf>
    <xf numFmtId="164" fontId="0" fillId="0" borderId="0" xfId="0" applyNumberFormat="1" applyAlignment="1">
      <alignment horizontal="right"/>
    </xf>
    <xf numFmtId="164" fontId="1" fillId="0" borderId="0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1" fillId="0" borderId="10" xfId="0" applyFont="1" applyFill="1" applyBorder="1" applyAlignment="1">
      <alignment horizontal="left" wrapText="1"/>
    </xf>
    <xf numFmtId="164" fontId="7" fillId="0" borderId="10" xfId="0" applyNumberFormat="1" applyFont="1" applyBorder="1" applyAlignment="1">
      <alignment/>
    </xf>
    <xf numFmtId="0" fontId="2" fillId="0" borderId="0" xfId="0" applyFont="1" applyAlignment="1">
      <alignment horizontal="center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wrapText="1"/>
    </xf>
    <xf numFmtId="164" fontId="7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textRotation="90" wrapText="1"/>
    </xf>
    <xf numFmtId="170" fontId="0" fillId="0" borderId="0" xfId="0" applyNumberForma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right"/>
    </xf>
    <xf numFmtId="164" fontId="7" fillId="0" borderId="10" xfId="0" applyNumberFormat="1" applyFont="1" applyFill="1" applyBorder="1" applyAlignment="1">
      <alignment horizontal="right"/>
    </xf>
    <xf numFmtId="164" fontId="2" fillId="0" borderId="1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/>
    </xf>
    <xf numFmtId="164" fontId="7" fillId="0" borderId="1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170" fontId="11" fillId="0" borderId="0" xfId="0" applyNumberFormat="1" applyFont="1" applyFill="1" applyBorder="1" applyAlignment="1">
      <alignment horizontal="left" wrapText="1"/>
    </xf>
    <xf numFmtId="0" fontId="7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164" fontId="7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right"/>
    </xf>
    <xf numFmtId="164" fontId="7" fillId="0" borderId="10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164" fontId="7" fillId="0" borderId="10" xfId="0" applyNumberFormat="1" applyFont="1" applyFill="1" applyBorder="1" applyAlignment="1" quotePrefix="1">
      <alignment horizontal="right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textRotation="90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7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164" fontId="2" fillId="0" borderId="10" xfId="0" applyNumberFormat="1" applyFont="1" applyFill="1" applyBorder="1" applyAlignment="1">
      <alignment/>
    </xf>
    <xf numFmtId="0" fontId="11" fillId="0" borderId="0" xfId="0" applyFont="1" applyFill="1" applyAlignment="1">
      <alignment horizontal="left" wrapText="1"/>
    </xf>
    <xf numFmtId="164" fontId="7" fillId="0" borderId="0" xfId="0" applyNumberFormat="1" applyFont="1" applyAlignment="1">
      <alignment/>
    </xf>
    <xf numFmtId="0" fontId="11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164" fontId="7" fillId="0" borderId="0" xfId="0" applyNumberFormat="1" applyFont="1" applyFill="1" applyAlignment="1">
      <alignment horizontal="right"/>
    </xf>
    <xf numFmtId="164" fontId="13" fillId="0" borderId="10" xfId="0" applyNumberFormat="1" applyFont="1" applyFill="1" applyBorder="1" applyAlignment="1">
      <alignment horizontal="right"/>
    </xf>
    <xf numFmtId="164" fontId="13" fillId="0" borderId="10" xfId="0" applyNumberFormat="1" applyFont="1" applyBorder="1" applyAlignment="1">
      <alignment horizontal="right"/>
    </xf>
    <xf numFmtId="164" fontId="7" fillId="0" borderId="10" xfId="0" applyNumberFormat="1" applyFont="1" applyFill="1" applyBorder="1" applyAlignment="1">
      <alignment wrapText="1"/>
    </xf>
    <xf numFmtId="164" fontId="14" fillId="0" borderId="10" xfId="0" applyNumberFormat="1" applyFont="1" applyFill="1" applyBorder="1" applyAlignment="1">
      <alignment horizontal="right"/>
    </xf>
    <xf numFmtId="0" fontId="15" fillId="0" borderId="10" xfId="0" applyFont="1" applyFill="1" applyBorder="1" applyAlignment="1">
      <alignment horizontal="left" wrapText="1"/>
    </xf>
    <xf numFmtId="0" fontId="16" fillId="0" borderId="0" xfId="0" applyNumberFormat="1" applyFont="1" applyFill="1" applyBorder="1" applyAlignment="1">
      <alignment/>
    </xf>
    <xf numFmtId="0" fontId="17" fillId="0" borderId="0" xfId="0" applyFont="1" applyAlignment="1">
      <alignment/>
    </xf>
    <xf numFmtId="164" fontId="15" fillId="0" borderId="0" xfId="0" applyNumberFormat="1" applyFont="1" applyFill="1" applyBorder="1" applyAlignment="1">
      <alignment horizontal="left" wrapText="1"/>
    </xf>
    <xf numFmtId="0" fontId="15" fillId="0" borderId="0" xfId="0" applyFont="1" applyFill="1" applyAlignment="1">
      <alignment horizontal="left" wrapText="1"/>
    </xf>
    <xf numFmtId="164" fontId="16" fillId="0" borderId="0" xfId="0" applyNumberFormat="1" applyFont="1" applyAlignment="1">
      <alignment/>
    </xf>
    <xf numFmtId="164" fontId="16" fillId="0" borderId="10" xfId="0" applyNumberFormat="1" applyFont="1" applyBorder="1" applyAlignment="1">
      <alignment/>
    </xf>
    <xf numFmtId="0" fontId="18" fillId="0" borderId="10" xfId="0" applyFont="1" applyFill="1" applyBorder="1" applyAlignment="1">
      <alignment horizontal="left" wrapText="1"/>
    </xf>
    <xf numFmtId="164" fontId="19" fillId="0" borderId="10" xfId="0" applyNumberFormat="1" applyFont="1" applyBorder="1" applyAlignment="1">
      <alignment/>
    </xf>
    <xf numFmtId="0" fontId="20" fillId="0" borderId="0" xfId="0" applyFont="1" applyAlignment="1">
      <alignment/>
    </xf>
    <xf numFmtId="0" fontId="9" fillId="0" borderId="10" xfId="0" applyFont="1" applyBorder="1" applyAlignment="1">
      <alignment horizontal="right"/>
    </xf>
    <xf numFmtId="0" fontId="11" fillId="33" borderId="1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/>
    </xf>
    <xf numFmtId="164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64" fontId="11" fillId="0" borderId="0" xfId="0" applyNumberFormat="1" applyFont="1" applyFill="1" applyBorder="1" applyAlignment="1">
      <alignment horizontal="right" wrapText="1"/>
    </xf>
    <xf numFmtId="164" fontId="7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 wrapText="1"/>
    </xf>
    <xf numFmtId="1" fontId="7" fillId="0" borderId="0" xfId="0" applyNumberFormat="1" applyFont="1" applyFill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164" fontId="7" fillId="0" borderId="0" xfId="0" applyNumberFormat="1" applyFont="1" applyFill="1" applyBorder="1" applyAlignment="1">
      <alignment horizontal="right"/>
    </xf>
    <xf numFmtId="164" fontId="7" fillId="0" borderId="0" xfId="0" applyNumberFormat="1" applyFont="1" applyBorder="1" applyAlignment="1">
      <alignment/>
    </xf>
    <xf numFmtId="16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wrapText="1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0" fontId="7" fillId="0" borderId="10" xfId="0" applyFont="1" applyFill="1" applyBorder="1" applyAlignment="1">
      <alignment/>
    </xf>
    <xf numFmtId="164" fontId="7" fillId="0" borderId="10" xfId="0" applyNumberFormat="1" applyFont="1" applyFill="1" applyBorder="1" applyAlignment="1">
      <alignment wrapText="1"/>
    </xf>
    <xf numFmtId="164" fontId="7" fillId="0" borderId="1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 horizontal="right" wrapText="1"/>
    </xf>
    <xf numFmtId="0" fontId="17" fillId="0" borderId="0" xfId="0" applyFont="1" applyAlignment="1">
      <alignment/>
    </xf>
    <xf numFmtId="0" fontId="16" fillId="0" borderId="0" xfId="0" applyNumberFormat="1" applyFont="1" applyFill="1" applyBorder="1" applyAlignment="1">
      <alignment/>
    </xf>
    <xf numFmtId="170" fontId="15" fillId="0" borderId="0" xfId="0" applyNumberFormat="1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right" vertical="center" wrapText="1"/>
    </xf>
    <xf numFmtId="164" fontId="13" fillId="0" borderId="0" xfId="0" applyNumberFormat="1" applyFont="1" applyFill="1" applyBorder="1" applyAlignment="1">
      <alignment/>
    </xf>
    <xf numFmtId="164" fontId="11" fillId="0" borderId="0" xfId="0" applyNumberFormat="1" applyFont="1" applyFill="1" applyBorder="1" applyAlignment="1">
      <alignment horizontal="left" wrapText="1"/>
    </xf>
    <xf numFmtId="0" fontId="7" fillId="0" borderId="0" xfId="0" applyNumberFormat="1" applyFont="1" applyFill="1" applyBorder="1" applyAlignment="1">
      <alignment/>
    </xf>
    <xf numFmtId="164" fontId="15" fillId="0" borderId="0" xfId="0" applyNumberFormat="1" applyFont="1" applyFill="1" applyBorder="1" applyAlignment="1">
      <alignment horizontal="left" wrapText="1"/>
    </xf>
    <xf numFmtId="164" fontId="16" fillId="0" borderId="0" xfId="0" applyNumberFormat="1" applyFont="1" applyAlignment="1">
      <alignment/>
    </xf>
    <xf numFmtId="0" fontId="10" fillId="0" borderId="10" xfId="0" applyFont="1" applyBorder="1" applyAlignment="1">
      <alignment horizontal="right"/>
    </xf>
    <xf numFmtId="0" fontId="10" fillId="34" borderId="10" xfId="0" applyFont="1" applyFill="1" applyBorder="1" applyAlignment="1">
      <alignment/>
    </xf>
    <xf numFmtId="0" fontId="0" fillId="0" borderId="0" xfId="0" applyAlignment="1">
      <alignment wrapText="1"/>
    </xf>
    <xf numFmtId="0" fontId="9" fillId="0" borderId="10" xfId="0" applyFont="1" applyBorder="1" applyAlignment="1">
      <alignment/>
    </xf>
    <xf numFmtId="0" fontId="9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 wrapText="1"/>
    </xf>
    <xf numFmtId="164" fontId="0" fillId="0" borderId="0" xfId="0" applyNumberFormat="1" applyFont="1" applyFill="1" applyBorder="1" applyAlignment="1">
      <alignment horizontal="right"/>
    </xf>
    <xf numFmtId="164" fontId="7" fillId="0" borderId="10" xfId="0" applyNumberFormat="1" applyFont="1" applyFill="1" applyBorder="1" applyAlignment="1">
      <alignment/>
    </xf>
    <xf numFmtId="164" fontId="17" fillId="0" borderId="0" xfId="0" applyNumberFormat="1" applyFont="1" applyAlignment="1">
      <alignment/>
    </xf>
    <xf numFmtId="164" fontId="13" fillId="0" borderId="10" xfId="0" applyNumberFormat="1" applyFont="1" applyFill="1" applyBorder="1" applyAlignment="1">
      <alignment horizontal="right"/>
    </xf>
    <xf numFmtId="164" fontId="13" fillId="0" borderId="10" xfId="0" applyNumberFormat="1" applyFont="1" applyBorder="1" applyAlignment="1">
      <alignment/>
    </xf>
    <xf numFmtId="0" fontId="7" fillId="35" borderId="10" xfId="0" applyFont="1" applyFill="1" applyBorder="1" applyAlignment="1">
      <alignment horizontal="right"/>
    </xf>
    <xf numFmtId="0" fontId="7" fillId="0" borderId="10" xfId="0" applyFont="1" applyBorder="1" applyAlignment="1">
      <alignment horizontal="right"/>
    </xf>
    <xf numFmtId="164" fontId="5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164" fontId="13" fillId="0" borderId="0" xfId="0" applyNumberFormat="1" applyFont="1" applyFill="1" applyAlignment="1">
      <alignment/>
    </xf>
    <xf numFmtId="0" fontId="25" fillId="0" borderId="0" xfId="0" applyFont="1" applyBorder="1" applyAlignment="1">
      <alignment/>
    </xf>
    <xf numFmtId="164" fontId="25" fillId="0" borderId="0" xfId="0" applyNumberFormat="1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7" fillId="0" borderId="0" xfId="0" applyFont="1" applyFill="1" applyBorder="1" applyAlignment="1">
      <alignment vertical="center" wrapText="1"/>
    </xf>
    <xf numFmtId="164" fontId="13" fillId="0" borderId="0" xfId="0" applyNumberFormat="1" applyFont="1" applyFill="1" applyBorder="1" applyAlignment="1">
      <alignment horizontal="right"/>
    </xf>
    <xf numFmtId="164" fontId="13" fillId="0" borderId="0" xfId="0" applyNumberFormat="1" applyFont="1" applyBorder="1" applyAlignment="1">
      <alignment/>
    </xf>
    <xf numFmtId="164" fontId="13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164" fontId="13" fillId="0" borderId="0" xfId="0" applyNumberFormat="1" applyFont="1" applyAlignment="1">
      <alignment horizontal="right"/>
    </xf>
    <xf numFmtId="164" fontId="7" fillId="0" borderId="10" xfId="0" applyNumberFormat="1" applyFont="1" applyBorder="1" applyAlignment="1">
      <alignment horizontal="right"/>
    </xf>
    <xf numFmtId="164" fontId="13" fillId="0" borderId="0" xfId="0" applyNumberFormat="1" applyFont="1" applyFill="1" applyBorder="1" applyAlignment="1">
      <alignment/>
    </xf>
    <xf numFmtId="164" fontId="13" fillId="0" borderId="0" xfId="0" applyNumberFormat="1" applyFont="1" applyFill="1" applyBorder="1" applyAlignment="1">
      <alignment horizontal="right"/>
    </xf>
    <xf numFmtId="164" fontId="25" fillId="0" borderId="0" xfId="0" applyNumberFormat="1" applyFont="1" applyAlignment="1">
      <alignment horizontal="right"/>
    </xf>
    <xf numFmtId="0" fontId="27" fillId="0" borderId="0" xfId="0" applyFont="1" applyAlignment="1">
      <alignment/>
    </xf>
    <xf numFmtId="0" fontId="28" fillId="0" borderId="0" xfId="0" applyNumberFormat="1" applyFont="1" applyFill="1" applyBorder="1" applyAlignment="1">
      <alignment/>
    </xf>
    <xf numFmtId="0" fontId="27" fillId="0" borderId="0" xfId="0" applyFont="1" applyAlignment="1">
      <alignment/>
    </xf>
    <xf numFmtId="164" fontId="29" fillId="0" borderId="0" xfId="0" applyNumberFormat="1" applyFont="1" applyFill="1" applyBorder="1" applyAlignment="1">
      <alignment horizontal="left" wrapText="1"/>
    </xf>
    <xf numFmtId="0" fontId="28" fillId="0" borderId="0" xfId="0" applyFont="1" applyAlignment="1">
      <alignment/>
    </xf>
    <xf numFmtId="0" fontId="28" fillId="0" borderId="0" xfId="0" applyFont="1" applyAlignment="1">
      <alignment/>
    </xf>
    <xf numFmtId="164" fontId="30" fillId="0" borderId="0" xfId="0" applyNumberFormat="1" applyFont="1" applyFill="1" applyBorder="1" applyAlignment="1">
      <alignment horizontal="left" wrapText="1"/>
    </xf>
    <xf numFmtId="0" fontId="0" fillId="36" borderId="0" xfId="0" applyFill="1" applyAlignment="1">
      <alignment/>
    </xf>
    <xf numFmtId="0" fontId="0" fillId="0" borderId="0" xfId="0" applyAlignment="1">
      <alignment horizontal="left"/>
    </xf>
    <xf numFmtId="164" fontId="31" fillId="0" borderId="10" xfId="0" applyNumberFormat="1" applyFont="1" applyFill="1" applyBorder="1" applyAlignment="1">
      <alignment horizontal="right"/>
    </xf>
    <xf numFmtId="0" fontId="32" fillId="0" borderId="0" xfId="0" applyFont="1" applyAlignment="1">
      <alignment/>
    </xf>
    <xf numFmtId="164" fontId="13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horizontal="right"/>
    </xf>
    <xf numFmtId="0" fontId="32" fillId="0" borderId="0" xfId="0" applyFont="1" applyFill="1" applyBorder="1" applyAlignment="1">
      <alignment/>
    </xf>
    <xf numFmtId="164" fontId="0" fillId="0" borderId="0" xfId="0" applyNumberFormat="1" applyAlignment="1">
      <alignment horizontal="left"/>
    </xf>
    <xf numFmtId="0" fontId="11" fillId="0" borderId="12" xfId="0" applyFont="1" applyFill="1" applyBorder="1" applyAlignment="1">
      <alignment horizontal="left" wrapText="1"/>
    </xf>
    <xf numFmtId="164" fontId="31" fillId="0" borderId="10" xfId="0" applyNumberFormat="1" applyFont="1" applyBorder="1" applyAlignment="1">
      <alignment horizontal="right" wrapText="1"/>
    </xf>
    <xf numFmtId="164" fontId="31" fillId="0" borderId="10" xfId="0" applyNumberFormat="1" applyFont="1" applyFill="1" applyBorder="1" applyAlignment="1">
      <alignment/>
    </xf>
    <xf numFmtId="0" fontId="11" fillId="36" borderId="10" xfId="0" applyFont="1" applyFill="1" applyBorder="1" applyAlignment="1">
      <alignment horizontal="left" wrapText="1"/>
    </xf>
    <xf numFmtId="0" fontId="4" fillId="36" borderId="10" xfId="0" applyFont="1" applyFill="1" applyBorder="1" applyAlignment="1">
      <alignment horizontal="left" wrapText="1"/>
    </xf>
    <xf numFmtId="179" fontId="0" fillId="0" borderId="0" xfId="0" applyNumberFormat="1" applyAlignment="1">
      <alignment/>
    </xf>
    <xf numFmtId="179" fontId="25" fillId="0" borderId="0" xfId="0" applyNumberFormat="1" applyFont="1" applyAlignment="1">
      <alignment/>
    </xf>
    <xf numFmtId="1" fontId="33" fillId="0" borderId="0" xfId="61" applyNumberFormat="1" applyFont="1" applyAlignment="1">
      <alignment/>
    </xf>
    <xf numFmtId="0" fontId="33" fillId="0" borderId="0" xfId="0" applyFont="1" applyAlignment="1">
      <alignment/>
    </xf>
    <xf numFmtId="0" fontId="24" fillId="0" borderId="0" xfId="0" applyNumberFormat="1" applyFont="1" applyFill="1" applyBorder="1" applyAlignment="1">
      <alignment/>
    </xf>
    <xf numFmtId="164" fontId="34" fillId="0" borderId="0" xfId="0" applyNumberFormat="1" applyFont="1" applyFill="1" applyBorder="1" applyAlignment="1">
      <alignment horizontal="left" wrapText="1"/>
    </xf>
    <xf numFmtId="2" fontId="0" fillId="0" borderId="0" xfId="0" applyNumberFormat="1" applyAlignment="1">
      <alignment/>
    </xf>
    <xf numFmtId="164" fontId="25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164" fontId="7" fillId="0" borderId="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164" fontId="7" fillId="0" borderId="10" xfId="0" applyNumberFormat="1" applyFont="1" applyFill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64" fontId="2" fillId="0" borderId="10" xfId="0" applyNumberFormat="1" applyFont="1" applyFill="1" applyBorder="1" applyAlignment="1">
      <alignment wrapText="1"/>
    </xf>
    <xf numFmtId="164" fontId="13" fillId="0" borderId="10" xfId="0" applyNumberFormat="1" applyFont="1" applyFill="1" applyBorder="1" applyAlignment="1">
      <alignment wrapText="1"/>
    </xf>
    <xf numFmtId="164" fontId="13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 vertical="center" textRotation="90" wrapText="1"/>
    </xf>
    <xf numFmtId="0" fontId="2" fillId="0" borderId="0" xfId="0" applyFont="1" applyAlignment="1">
      <alignment vertical="center" wrapText="1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wrapText="1"/>
    </xf>
    <xf numFmtId="1" fontId="7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/>
    </xf>
    <xf numFmtId="1" fontId="7" fillId="0" borderId="10" xfId="0" applyNumberFormat="1" applyFont="1" applyFill="1" applyBorder="1" applyAlignment="1">
      <alignment/>
    </xf>
    <xf numFmtId="1" fontId="7" fillId="0" borderId="10" xfId="0" applyNumberFormat="1" applyFont="1" applyFill="1" applyBorder="1" applyAlignment="1">
      <alignment wrapText="1"/>
    </xf>
    <xf numFmtId="1" fontId="7" fillId="0" borderId="10" xfId="0" applyNumberFormat="1" applyFont="1" applyFill="1" applyBorder="1" applyAlignment="1">
      <alignment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1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2" fillId="0" borderId="0" xfId="0" applyFont="1" applyAlignment="1">
      <alignment horizontal="center" wrapText="1"/>
    </xf>
    <xf numFmtId="164" fontId="14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1" fontId="2" fillId="0" borderId="10" xfId="0" applyNumberFormat="1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Индекс производства по видам деятельности "Добыча полезных ископаемых", "Обрабатывающие производства", "Производство и распределение электроэнергии, газа и воды"
январь-сентябрь 2010 года к январю-сентябрю 2009 года</a:t>
            </a:r>
          </a:p>
        </c:rich>
      </c:tx>
      <c:layout>
        <c:manualLayout>
          <c:xMode val="factor"/>
          <c:yMode val="factor"/>
          <c:x val="0.00175"/>
          <c:y val="-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635"/>
          <c:w val="0.98675"/>
          <c:h val="0.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'инд.произ.'!$G$40</c:f>
              <c:strCache>
                <c:ptCount val="1"/>
                <c:pt idx="0">
                  <c:v>январь-март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FFC000"/>
                </a:gs>
                <a:gs pos="100000">
                  <a:srgbClr val="00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0000FF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765E00"/>
                  </a:gs>
                  <a:gs pos="50000">
                    <a:srgbClr val="FFCC00"/>
                  </a:gs>
                  <a:gs pos="100000">
                    <a:srgbClr val="765E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'инд.произ.'!$F$41:$F$54</c:f>
              <c:strCache/>
            </c:strRef>
          </c:cat>
          <c:val>
            <c:numRef>
              <c:f>'инд.произ.'!$G$41:$G$54</c:f>
              <c:numCache/>
            </c:numRef>
          </c:val>
        </c:ser>
        <c:axId val="64904202"/>
        <c:axId val="3173667"/>
      </c:barChart>
      <c:lineChart>
        <c:grouping val="standard"/>
        <c:varyColors val="0"/>
        <c:ser>
          <c:idx val="1"/>
          <c:order val="1"/>
          <c:tx>
            <c:strRef>
              <c:f>'инд.произ.'!$H$40</c:f>
              <c:strCache>
                <c:ptCount val="1"/>
                <c:pt idx="0">
                  <c:v>Россия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'инд.произ.'!$F$41:$F$54</c:f>
              <c:strCache/>
            </c:strRef>
          </c:cat>
          <c:val>
            <c:numRef>
              <c:f>'инд.произ.'!$H$41:$H$54</c:f>
              <c:numCache/>
            </c:numRef>
          </c:val>
          <c:smooth val="0"/>
        </c:ser>
        <c:axId val="64904202"/>
        <c:axId val="3173667"/>
      </c:lineChart>
      <c:catAx>
        <c:axId val="6490420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173667"/>
        <c:crosses val="autoZero"/>
        <c:auto val="1"/>
        <c:lblOffset val="100"/>
        <c:tickLblSkip val="1"/>
        <c:noMultiLvlLbl val="0"/>
      </c:catAx>
      <c:valAx>
        <c:axId val="31736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7"/>
              <c:y val="0.01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49042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Сальдированный финансовый результат деятельности крупных и средних организаций 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январь-сентябрь 2010 года к январю-сентябрю 2009 года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c:rich>
      </c:tx>
      <c:layout>
        <c:manualLayout>
          <c:xMode val="factor"/>
          <c:yMode val="factor"/>
          <c:x val="0.043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"/>
          <c:y val="0.13"/>
          <c:w val="0.95975"/>
          <c:h val="0.87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'фин. рез.'!$G$40</c:f>
              <c:strCache>
                <c:ptCount val="1"/>
                <c:pt idx="0">
                  <c:v>январь-сентябрь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FFCC00"/>
                </a:gs>
                <a:gs pos="100000">
                  <a:srgbClr val="00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333399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264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-264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64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'фин. рез.'!$F$41:$F$54</c:f>
              <c:strCache/>
            </c:strRef>
          </c:cat>
          <c:val>
            <c:numRef>
              <c:f>'фин. рез.'!$G$41:$G$54</c:f>
              <c:numCache/>
            </c:numRef>
          </c:val>
        </c:ser>
        <c:axId val="20341800"/>
        <c:axId val="53041289"/>
      </c:barChart>
      <c:lineChart>
        <c:grouping val="standard"/>
        <c:varyColors val="0"/>
        <c:ser>
          <c:idx val="1"/>
          <c:order val="1"/>
          <c:tx>
            <c:strRef>
              <c:f>'фин. рез.'!$H$40</c:f>
              <c:strCache>
                <c:ptCount val="1"/>
                <c:pt idx="0">
                  <c:v>Россия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'фин. рез.'!$F$41:$F$54</c:f>
              <c:strCache/>
            </c:strRef>
          </c:cat>
          <c:val>
            <c:numRef>
              <c:f>'фин. рез.'!$H$41:$H$54</c:f>
              <c:numCache/>
            </c:numRef>
          </c:val>
          <c:smooth val="0"/>
        </c:ser>
        <c:axId val="20341800"/>
        <c:axId val="53041289"/>
      </c:lineChart>
      <c:catAx>
        <c:axId val="203418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3041289"/>
        <c:crosses val="autoZero"/>
        <c:auto val="1"/>
        <c:lblOffset val="100"/>
        <c:tickLblSkip val="1"/>
        <c:noMultiLvlLbl val="0"/>
      </c:catAx>
      <c:valAx>
        <c:axId val="530412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12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03418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Удельный вес убыточных крупных и средних организаций 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январь-сентябрь 2010 года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c:rich>
      </c:tx>
      <c:layout>
        <c:manualLayout>
          <c:xMode val="factor"/>
          <c:yMode val="factor"/>
          <c:x val="0.0252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1085"/>
          <c:w val="0.955"/>
          <c:h val="0.8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'убыт. орг.'!$G$40</c:f>
              <c:strCache>
                <c:ptCount val="1"/>
                <c:pt idx="0">
                  <c:v>январь-сентябрь 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FFCC00"/>
                </a:gs>
                <a:gs pos="100000">
                  <a:srgbClr val="00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0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0000FF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10"/>
              <c:txPr>
                <a:bodyPr vert="horz" rot="-27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'убыт. орг.'!$F$41:$F$54</c:f>
              <c:strCache/>
            </c:strRef>
          </c:cat>
          <c:val>
            <c:numRef>
              <c:f>'убыт. орг.'!$G$41:$G$54</c:f>
              <c:numCache/>
            </c:numRef>
          </c:val>
        </c:ser>
        <c:axId val="61802374"/>
        <c:axId val="47438383"/>
      </c:barChart>
      <c:lineChart>
        <c:grouping val="standard"/>
        <c:varyColors val="0"/>
        <c:ser>
          <c:idx val="1"/>
          <c:order val="1"/>
          <c:tx>
            <c:strRef>
              <c:f>'убыт. орг.'!$H$40</c:f>
              <c:strCache>
                <c:ptCount val="1"/>
                <c:pt idx="0">
                  <c:v>Россия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'убыт. орг.'!$F$41:$F$54</c:f>
              <c:strCache/>
            </c:strRef>
          </c:cat>
          <c:val>
            <c:numRef>
              <c:f>'убыт. орг.'!$H$41:$H$54</c:f>
              <c:numCache/>
            </c:numRef>
          </c:val>
          <c:smooth val="0"/>
        </c:ser>
        <c:axId val="61802374"/>
        <c:axId val="47438383"/>
      </c:lineChart>
      <c:catAx>
        <c:axId val="6180237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7438383"/>
        <c:crosses val="autoZero"/>
        <c:auto val="1"/>
        <c:lblOffset val="100"/>
        <c:tickLblSkip val="1"/>
        <c:noMultiLvlLbl val="0"/>
      </c:catAx>
      <c:valAx>
        <c:axId val="474383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3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18023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Уровень зарегистрированной безработицы от экономически активного населения на 1 октября 2010 года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c:rich>
      </c:tx>
      <c:layout>
        <c:manualLayout>
          <c:xMode val="factor"/>
          <c:yMode val="factor"/>
          <c:x val="0.0467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076"/>
          <c:w val="0.95425"/>
          <c:h val="0.90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безработица!$G$40</c:f>
              <c:strCache>
                <c:ptCount val="1"/>
                <c:pt idx="0">
                  <c:v>январь-июнь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FFC000"/>
                </a:gs>
                <a:gs pos="100000">
                  <a:srgbClr val="00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0066CC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безработица!$F$41:$F$54</c:f>
              <c:strCache/>
            </c:strRef>
          </c:cat>
          <c:val>
            <c:numRef>
              <c:f>безработица!$G$41:$G$54</c:f>
              <c:numCache/>
            </c:numRef>
          </c:val>
        </c:ser>
        <c:axId val="33535828"/>
        <c:axId val="33014917"/>
      </c:barChart>
      <c:lineChart>
        <c:grouping val="standard"/>
        <c:varyColors val="0"/>
        <c:ser>
          <c:idx val="1"/>
          <c:order val="1"/>
          <c:tx>
            <c:strRef>
              <c:f>безработица!$H$40</c:f>
              <c:strCache>
                <c:ptCount val="1"/>
                <c:pt idx="0">
                  <c:v>Россия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безработица!$F$41:$F$54</c:f>
              <c:strCache/>
            </c:strRef>
          </c:cat>
          <c:val>
            <c:numRef>
              <c:f>безработица!$H$41:$H$54</c:f>
              <c:numCache/>
            </c:numRef>
          </c:val>
          <c:smooth val="0"/>
        </c:ser>
        <c:axId val="33535828"/>
        <c:axId val="33014917"/>
      </c:lineChart>
      <c:catAx>
        <c:axId val="335358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3014917"/>
        <c:crosses val="autoZero"/>
        <c:auto val="1"/>
        <c:lblOffset val="100"/>
        <c:tickLblSkip val="1"/>
        <c:noMultiLvlLbl val="0"/>
      </c:catAx>
      <c:valAx>
        <c:axId val="330149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35358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Сводный индекс потребительских цен 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на товары и платные услуги 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сентябрь 2010  г. к декабрю 2009 г.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c:rich>
      </c:tx>
      <c:layout>
        <c:manualLayout>
          <c:xMode val="factor"/>
          <c:yMode val="factor"/>
          <c:x val="0.00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285"/>
          <c:w val="0.942"/>
          <c:h val="0.85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инфляция!$G$40</c:f>
              <c:strCache>
                <c:ptCount val="1"/>
                <c:pt idx="0">
                  <c:v>сентябрь к декабрю 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FFC000"/>
                </a:gs>
                <a:gs pos="100000">
                  <a:srgbClr val="00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765E00"/>
                  </a:gs>
                  <a:gs pos="50000">
                    <a:srgbClr val="FFCC00"/>
                  </a:gs>
                  <a:gs pos="100000">
                    <a:srgbClr val="765E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0066CC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инфляция!$F$41:$F$54</c:f>
              <c:strCache/>
            </c:strRef>
          </c:cat>
          <c:val>
            <c:numRef>
              <c:f>инфляция!$G$41:$G$54</c:f>
              <c:numCache/>
            </c:numRef>
          </c:val>
        </c:ser>
        <c:axId val="17908498"/>
        <c:axId val="49584395"/>
      </c:barChart>
      <c:lineChart>
        <c:grouping val="standard"/>
        <c:varyColors val="0"/>
        <c:ser>
          <c:idx val="1"/>
          <c:order val="1"/>
          <c:tx>
            <c:strRef>
              <c:f>инфляция!$H$40</c:f>
              <c:strCache>
                <c:ptCount val="1"/>
                <c:pt idx="0">
                  <c:v>Россия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инфляция!$F$41:$F$54</c:f>
              <c:strCache/>
            </c:strRef>
          </c:cat>
          <c:val>
            <c:numRef>
              <c:f>инфляция!$H$41:$H$54</c:f>
              <c:numCache/>
            </c:numRef>
          </c:val>
          <c:smooth val="0"/>
        </c:ser>
        <c:axId val="17908498"/>
        <c:axId val="49584395"/>
      </c:lineChart>
      <c:catAx>
        <c:axId val="1790849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9584395"/>
        <c:crosses val="autoZero"/>
        <c:auto val="1"/>
        <c:lblOffset val="100"/>
        <c:tickLblSkip val="1"/>
        <c:noMultiLvlLbl val="0"/>
      </c:catAx>
      <c:valAx>
        <c:axId val="495843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375"/>
              <c:y val="0.03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7908498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Среднедушевые денежные доходы населения 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в январе-сентябре 2010 года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c:rich>
      </c:tx>
      <c:layout>
        <c:manualLayout>
          <c:xMode val="factor"/>
          <c:yMode val="factor"/>
          <c:x val="-0.00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08125"/>
          <c:w val="0.90775"/>
          <c:h val="0.90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доходы!$G$40</c:f>
              <c:strCache>
                <c:ptCount val="1"/>
                <c:pt idx="0">
                  <c:v>январь-июнь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FFC000"/>
                </a:gs>
                <a:gs pos="100000">
                  <a:srgbClr val="00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002F5E"/>
                  </a:gs>
                  <a:gs pos="50000">
                    <a:srgbClr val="FFC000"/>
                  </a:gs>
                  <a:gs pos="100000">
                    <a:srgbClr val="002F5E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0070C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доходы!$F$41:$F$54</c:f>
              <c:strCache/>
            </c:strRef>
          </c:cat>
          <c:val>
            <c:numRef>
              <c:f>доходы!$G$41:$G$54</c:f>
              <c:numCache/>
            </c:numRef>
          </c:val>
        </c:ser>
        <c:axId val="28661312"/>
        <c:axId val="25871681"/>
      </c:barChart>
      <c:lineChart>
        <c:grouping val="standard"/>
        <c:varyColors val="0"/>
        <c:ser>
          <c:idx val="1"/>
          <c:order val="1"/>
          <c:tx>
            <c:strRef>
              <c:f>доходы!$H$40</c:f>
              <c:strCache>
                <c:ptCount val="1"/>
                <c:pt idx="0">
                  <c:v>россия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доходы!$F$41:$F$54</c:f>
              <c:strCache/>
            </c:strRef>
          </c:cat>
          <c:val>
            <c:numRef>
              <c:f>доходы!$H$41:$H$54</c:f>
              <c:numCache/>
            </c:numRef>
          </c:val>
          <c:smooth val="0"/>
        </c:ser>
        <c:axId val="28661312"/>
        <c:axId val="25871681"/>
      </c:lineChart>
      <c:catAx>
        <c:axId val="286613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5871681"/>
        <c:crosses val="autoZero"/>
        <c:auto val="1"/>
        <c:lblOffset val="100"/>
        <c:tickLblSkip val="1"/>
        <c:noMultiLvlLbl val="0"/>
      </c:catAx>
      <c:valAx>
        <c:axId val="258716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тыс.руб.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86613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Среднемесячная заработная плата работников 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по полному кругу предприятий 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за январь-сентябрь 2010 года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c:rich>
      </c:tx>
      <c:layout>
        <c:manualLayout>
          <c:xMode val="factor"/>
          <c:yMode val="factor"/>
          <c:x val="-0.0017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59"/>
          <c:w val="0.95975"/>
          <c:h val="0.82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зарплата!$G$40</c:f>
              <c:strCache>
                <c:ptCount val="1"/>
                <c:pt idx="0">
                  <c:v>январь-май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FFC000"/>
                </a:gs>
                <a:gs pos="100000">
                  <a:srgbClr val="00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0066CC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зарплата!$F$41:$F$54</c:f>
              <c:strCache/>
            </c:strRef>
          </c:cat>
          <c:val>
            <c:numRef>
              <c:f>зарплата!$G$41:$G$54</c:f>
              <c:numCache/>
            </c:numRef>
          </c:val>
        </c:ser>
        <c:axId val="12081246"/>
        <c:axId val="14811815"/>
      </c:barChart>
      <c:lineChart>
        <c:grouping val="standard"/>
        <c:varyColors val="0"/>
        <c:ser>
          <c:idx val="1"/>
          <c:order val="1"/>
          <c:tx>
            <c:strRef>
              <c:f>зарплата!$H$40</c:f>
              <c:strCache>
                <c:ptCount val="1"/>
                <c:pt idx="0">
                  <c:v>Россия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зарплата!$F$41:$F$54</c:f>
              <c:strCache/>
            </c:strRef>
          </c:cat>
          <c:val>
            <c:numRef>
              <c:f>зарплата!$H$41:$H$54</c:f>
              <c:numCache/>
            </c:numRef>
          </c:val>
          <c:smooth val="0"/>
        </c:ser>
        <c:axId val="12081246"/>
        <c:axId val="14811815"/>
      </c:lineChart>
      <c:catAx>
        <c:axId val="1208124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4811815"/>
        <c:crosses val="autoZero"/>
        <c:auto val="1"/>
        <c:lblOffset val="100"/>
        <c:tickLblSkip val="1"/>
        <c:noMultiLvlLbl val="0"/>
      </c:catAx>
      <c:valAx>
        <c:axId val="148118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тыс.руб.</a:t>
                </a:r>
              </a:p>
            </c:rich>
          </c:tx>
          <c:layout>
            <c:manualLayout>
              <c:xMode val="factor"/>
              <c:yMode val="factor"/>
              <c:x val="0.005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20812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Оборот розничной торговли на душу населения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за январь-сентябрь 2010 года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c:rich>
      </c:tx>
      <c:layout>
        <c:manualLayout>
          <c:xMode val="factor"/>
          <c:yMode val="factor"/>
          <c:x val="0.01025"/>
          <c:y val="-0.02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07625"/>
          <c:w val="0.92375"/>
          <c:h val="0.9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'розн.торговля'!$G$40</c:f>
              <c:strCache>
                <c:ptCount val="1"/>
                <c:pt idx="0">
                  <c:v>январь-июнь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FFC000"/>
                </a:gs>
                <a:gs pos="100000">
                  <a:srgbClr val="00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765E00"/>
                  </a:gs>
                  <a:gs pos="50000">
                    <a:srgbClr val="FFCC00"/>
                  </a:gs>
                  <a:gs pos="100000">
                    <a:srgbClr val="765E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0070C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'розн.торговля'!$F$41:$F$54</c:f>
              <c:strCache/>
            </c:strRef>
          </c:cat>
          <c:val>
            <c:numRef>
              <c:f>'розн.торговля'!$G$41:$G$54</c:f>
              <c:numCache/>
            </c:numRef>
          </c:val>
        </c:ser>
        <c:axId val="26889452"/>
        <c:axId val="41596605"/>
      </c:barChart>
      <c:lineChart>
        <c:grouping val="standard"/>
        <c:varyColors val="0"/>
        <c:ser>
          <c:idx val="1"/>
          <c:order val="1"/>
          <c:tx>
            <c:strRef>
              <c:f>'розн.торговля'!$H$40</c:f>
              <c:strCache>
                <c:ptCount val="1"/>
                <c:pt idx="0">
                  <c:v>Россия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'розн.торговля'!$F$41:$F$54</c:f>
              <c:strCache/>
            </c:strRef>
          </c:cat>
          <c:val>
            <c:numRef>
              <c:f>'розн.торговля'!$H$41:$H$54</c:f>
              <c:numCache/>
            </c:numRef>
          </c:val>
          <c:smooth val="0"/>
        </c:ser>
        <c:axId val="26889452"/>
        <c:axId val="41596605"/>
      </c:lineChart>
      <c:catAx>
        <c:axId val="268894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1596605"/>
        <c:crosses val="autoZero"/>
        <c:auto val="1"/>
        <c:lblOffset val="100"/>
        <c:tickLblSkip val="1"/>
        <c:noMultiLvlLbl val="0"/>
      </c:catAx>
      <c:valAx>
        <c:axId val="415966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тыс.руб.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68894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Оборот общественного питания на душу населения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за январь-сентябрь 2010 года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c:rich>
      </c:tx>
      <c:layout>
        <c:manualLayout>
          <c:xMode val="factor"/>
          <c:yMode val="factor"/>
          <c:x val="0.005"/>
          <c:y val="-0.02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094"/>
          <c:w val="0.9405"/>
          <c:h val="0.88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'общ.питание'!$G$40</c:f>
              <c:strCache>
                <c:ptCount val="1"/>
                <c:pt idx="0">
                  <c:v>январь-июнь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FFC000"/>
                </a:gs>
                <a:gs pos="100000">
                  <a:srgbClr val="00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0070C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'общ.питание'!$F$41:$F$54</c:f>
              <c:strCache/>
            </c:strRef>
          </c:cat>
          <c:val>
            <c:numRef>
              <c:f>'общ.питание'!$G$41:$G$54</c:f>
              <c:numCache/>
            </c:numRef>
          </c:val>
        </c:ser>
        <c:axId val="65450858"/>
        <c:axId val="19026691"/>
      </c:barChart>
      <c:lineChart>
        <c:grouping val="standard"/>
        <c:varyColors val="0"/>
        <c:ser>
          <c:idx val="1"/>
          <c:order val="1"/>
          <c:tx>
            <c:strRef>
              <c:f>'общ.питание'!$H$40</c:f>
              <c:strCache>
                <c:ptCount val="1"/>
                <c:pt idx="0">
                  <c:v>Россия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'общ.питание'!$F$41:$F$54</c:f>
              <c:strCache/>
            </c:strRef>
          </c:cat>
          <c:val>
            <c:numRef>
              <c:f>'общ.питание'!$H$41:$H$54</c:f>
              <c:numCache/>
            </c:numRef>
          </c:val>
          <c:smooth val="0"/>
        </c:ser>
        <c:axId val="65450858"/>
        <c:axId val="19026691"/>
      </c:lineChart>
      <c:catAx>
        <c:axId val="6545085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9026691"/>
        <c:crosses val="autoZero"/>
        <c:auto val="1"/>
        <c:lblOffset val="100"/>
        <c:tickLblSkip val="1"/>
        <c:noMultiLvlLbl val="0"/>
      </c:catAx>
      <c:valAx>
        <c:axId val="190266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тыс.руб.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54508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Объем платных услуг на душу населения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за январь-сентябрь 2010 года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07925"/>
          <c:w val="0.89725"/>
          <c:h val="0.9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'пл.услуги'!$G$40</c:f>
              <c:strCache>
                <c:ptCount val="1"/>
                <c:pt idx="0">
                  <c:v>январь-июнь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FFC000"/>
                </a:gs>
                <a:gs pos="100000">
                  <a:srgbClr val="00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0066CC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.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.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.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.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.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.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.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'пл.услуги'!$F$41:$F$54</c:f>
              <c:strCache/>
            </c:strRef>
          </c:cat>
          <c:val>
            <c:numRef>
              <c:f>'пл.услуги'!$G$41:$G$54</c:f>
              <c:numCache/>
            </c:numRef>
          </c:val>
        </c:ser>
        <c:axId val="14903128"/>
        <c:axId val="29537529"/>
      </c:barChart>
      <c:lineChart>
        <c:grouping val="standard"/>
        <c:varyColors val="0"/>
        <c:ser>
          <c:idx val="1"/>
          <c:order val="1"/>
          <c:tx>
            <c:strRef>
              <c:f>'пл.услуги'!$H$40</c:f>
              <c:strCache>
                <c:ptCount val="1"/>
                <c:pt idx="0">
                  <c:v>Россия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'пл.услуги'!$F$41:$F$54</c:f>
              <c:strCache/>
            </c:strRef>
          </c:cat>
          <c:val>
            <c:numRef>
              <c:f>'пл.услуги'!$H$41:$H$54</c:f>
              <c:numCache/>
            </c:numRef>
          </c:val>
          <c:smooth val="0"/>
        </c:ser>
        <c:axId val="14903128"/>
        <c:axId val="29537529"/>
      </c:lineChart>
      <c:catAx>
        <c:axId val="149031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9537529"/>
        <c:crosses val="autoZero"/>
        <c:auto val="1"/>
        <c:lblOffset val="100"/>
        <c:tickLblSkip val="1"/>
        <c:noMultiLvlLbl val="0"/>
      </c:catAx>
      <c:valAx>
        <c:axId val="295375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тыс.руб.</a:t>
                </a:r>
              </a:p>
            </c:rich>
          </c:tx>
          <c:layout>
            <c:manualLayout>
              <c:xMode val="factor"/>
              <c:yMode val="factor"/>
              <c:x val="-0.006"/>
              <c:y val="-0.0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49031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Ввод в действие жилых домов на 1000 человек населения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за январь-сентябрь 2010 года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c:rich>
      </c:tx>
      <c:layout>
        <c:manualLayout>
          <c:xMode val="factor"/>
          <c:yMode val="factor"/>
          <c:x val="0.04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07725"/>
          <c:w val="0.905"/>
          <c:h val="0.90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жилье!$G$40</c:f>
              <c:strCache>
                <c:ptCount val="1"/>
                <c:pt idx="0">
                  <c:v>январь-июнь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FFC000"/>
                </a:gs>
                <a:gs pos="100000">
                  <a:srgbClr val="00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0070C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жилье!$F$41:$F$54</c:f>
              <c:strCache/>
            </c:strRef>
          </c:cat>
          <c:val>
            <c:numRef>
              <c:f>жилье!$G$41:$G$54</c:f>
              <c:numCache/>
            </c:numRef>
          </c:val>
        </c:ser>
        <c:axId val="51281974"/>
        <c:axId val="10782239"/>
      </c:barChart>
      <c:lineChart>
        <c:grouping val="standard"/>
        <c:varyColors val="0"/>
        <c:ser>
          <c:idx val="1"/>
          <c:order val="1"/>
          <c:tx>
            <c:strRef>
              <c:f>жилье!$H$40</c:f>
              <c:strCache>
                <c:ptCount val="1"/>
                <c:pt idx="0">
                  <c:v>Россия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жилье!$F$41:$F$54</c:f>
              <c:strCache/>
            </c:strRef>
          </c:cat>
          <c:val>
            <c:numRef>
              <c:f>жилье!$H$41:$H$54</c:f>
              <c:numCache/>
            </c:numRef>
          </c:val>
          <c:smooth val="0"/>
        </c:ser>
        <c:axId val="51281974"/>
        <c:axId val="10782239"/>
      </c:lineChart>
      <c:catAx>
        <c:axId val="5128197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0782239"/>
        <c:crosses val="autoZero"/>
        <c:auto val="1"/>
        <c:lblOffset val="100"/>
        <c:tickLblSkip val="1"/>
        <c:noMultiLvlLbl val="0"/>
      </c:catAx>
      <c:valAx>
        <c:axId val="107822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кв.м.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12819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Индекс производства по виду деятельности 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"Добыча полезных ископаемых"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январь-сентябрь 2010 года к январю-сентябрю 2009 года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c:rich>
      </c:tx>
      <c:layout>
        <c:manualLayout>
          <c:xMode val="factor"/>
          <c:yMode val="factor"/>
          <c:x val="0.040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75"/>
          <c:y val="0.2085"/>
          <c:w val="0.96825"/>
          <c:h val="0.7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'инд.доб.'!$G$40</c:f>
              <c:strCache>
                <c:ptCount val="1"/>
                <c:pt idx="0">
                  <c:v>январь-март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FFC000"/>
                </a:gs>
                <a:gs pos="100000">
                  <a:srgbClr val="00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765E00"/>
                  </a:gs>
                  <a:gs pos="50000">
                    <a:srgbClr val="FFCC00"/>
                  </a:gs>
                  <a:gs pos="100000">
                    <a:srgbClr val="765E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0000FF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'инд.доб.'!$F$41:$F$54</c:f>
              <c:strCache/>
            </c:strRef>
          </c:cat>
          <c:val>
            <c:numRef>
              <c:f>'инд.доб.'!$G$41:$G$54</c:f>
              <c:numCache/>
            </c:numRef>
          </c:val>
        </c:ser>
        <c:axId val="24927480"/>
        <c:axId val="51808281"/>
      </c:barChart>
      <c:lineChart>
        <c:grouping val="standard"/>
        <c:varyColors val="0"/>
        <c:ser>
          <c:idx val="1"/>
          <c:order val="1"/>
          <c:tx>
            <c:strRef>
              <c:f>'инд.доб.'!$H$40</c:f>
              <c:strCache>
                <c:ptCount val="1"/>
                <c:pt idx="0">
                  <c:v>Россия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'инд.доб.'!$F$41:$F$54</c:f>
              <c:strCache/>
            </c:strRef>
          </c:cat>
          <c:val>
            <c:numRef>
              <c:f>'инд.доб.'!$H$41:$H$54</c:f>
              <c:numCache/>
            </c:numRef>
          </c:val>
          <c:smooth val="0"/>
        </c:ser>
        <c:axId val="24927480"/>
        <c:axId val="51808281"/>
      </c:lineChart>
      <c:catAx>
        <c:axId val="249274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1808281"/>
        <c:crosses val="autoZero"/>
        <c:auto val="1"/>
        <c:lblOffset val="100"/>
        <c:tickLblSkip val="1"/>
        <c:noMultiLvlLbl val="0"/>
      </c:catAx>
      <c:valAx>
        <c:axId val="518082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775"/>
              <c:y val="0.04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49274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Родившиеся на 1000 населения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c:rich>
      </c:tx>
      <c:layout>
        <c:manualLayout>
          <c:xMode val="factor"/>
          <c:yMode val="factor"/>
          <c:x val="0.008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05"/>
          <c:y val="0.07875"/>
          <c:w val="0.977"/>
          <c:h val="0.91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родившиеся!$G$40</c:f>
              <c:strCache>
                <c:ptCount val="1"/>
                <c:pt idx="0">
                  <c:v>январь-май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FFC000"/>
                </a:gs>
                <a:gs pos="100000">
                  <a:srgbClr val="00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0070C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родившиеся!$F$41:$F$54</c:f>
              <c:strCache/>
            </c:strRef>
          </c:cat>
          <c:val>
            <c:numRef>
              <c:f>родившиеся!$G$41:$G$54</c:f>
              <c:numCache/>
            </c:numRef>
          </c:val>
        </c:ser>
        <c:axId val="44249476"/>
        <c:axId val="8166389"/>
      </c:barChart>
      <c:lineChart>
        <c:grouping val="standard"/>
        <c:varyColors val="0"/>
        <c:ser>
          <c:idx val="1"/>
          <c:order val="1"/>
          <c:tx>
            <c:strRef>
              <c:f>родившиеся!$H$40</c:f>
              <c:strCache>
                <c:ptCount val="1"/>
                <c:pt idx="0">
                  <c:v>Россия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родившиеся!$F$41:$F$54</c:f>
              <c:strCache/>
            </c:strRef>
          </c:cat>
          <c:val>
            <c:numRef>
              <c:f>родившиеся!$H$41:$H$54</c:f>
              <c:numCache/>
            </c:numRef>
          </c:val>
          <c:smooth val="0"/>
        </c:ser>
        <c:axId val="44249476"/>
        <c:axId val="8166389"/>
      </c:lineChart>
      <c:catAx>
        <c:axId val="442494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8166389"/>
        <c:crosses val="autoZero"/>
        <c:auto val="1"/>
        <c:lblOffset val="100"/>
        <c:tickLblSkip val="1"/>
        <c:noMultiLvlLbl val="0"/>
      </c:catAx>
      <c:valAx>
        <c:axId val="81663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промилле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42494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Умершие на 1000 населения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c:rich>
      </c:tx>
      <c:layout>
        <c:manualLayout>
          <c:xMode val="factor"/>
          <c:yMode val="factor"/>
          <c:x val="0.02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"/>
          <c:w val="0.975"/>
          <c:h val="0.88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умершие!$G$40</c:f>
              <c:strCache>
                <c:ptCount val="1"/>
                <c:pt idx="0">
                  <c:v>январь-май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FFC000"/>
                </a:gs>
                <a:gs pos="100000">
                  <a:srgbClr val="00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0070C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765E00"/>
                  </a:gs>
                  <a:gs pos="50000">
                    <a:srgbClr val="FFCC00"/>
                  </a:gs>
                  <a:gs pos="100000">
                    <a:srgbClr val="765E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умершие!$F$41:$F$54</c:f>
              <c:strCache/>
            </c:strRef>
          </c:cat>
          <c:val>
            <c:numRef>
              <c:f>умершие!$G$41:$G$54</c:f>
              <c:numCache/>
            </c:numRef>
          </c:val>
        </c:ser>
        <c:axId val="35498690"/>
        <c:axId val="22829051"/>
      </c:barChart>
      <c:lineChart>
        <c:grouping val="standard"/>
        <c:varyColors val="0"/>
        <c:ser>
          <c:idx val="1"/>
          <c:order val="1"/>
          <c:tx>
            <c:strRef>
              <c:f>умершие!$H$40</c:f>
              <c:strCache>
                <c:ptCount val="1"/>
                <c:pt idx="0">
                  <c:v>Россия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умершие!$F$41:$F$54</c:f>
              <c:strCache/>
            </c:strRef>
          </c:cat>
          <c:val>
            <c:numRef>
              <c:f>умершие!$H$41:$H$54</c:f>
              <c:numCache/>
            </c:numRef>
          </c:val>
          <c:smooth val="0"/>
        </c:ser>
        <c:axId val="35498690"/>
        <c:axId val="22829051"/>
      </c:lineChart>
      <c:catAx>
        <c:axId val="3549869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2829051"/>
        <c:crosses val="autoZero"/>
        <c:auto val="1"/>
        <c:lblOffset val="100"/>
        <c:tickLblSkip val="1"/>
        <c:noMultiLvlLbl val="0"/>
      </c:catAx>
      <c:valAx>
        <c:axId val="228290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промилле</a:t>
                </a:r>
              </a:p>
            </c:rich>
          </c:tx>
          <c:layout>
            <c:manualLayout>
              <c:xMode val="factor"/>
              <c:yMode val="factor"/>
              <c:x val="0.009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5498690"/>
        <c:crossesAt val="1"/>
        <c:crossBetween val="between"/>
        <c:dispUnits/>
        <c:majorUnit val="4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Умершие в возрасте до одного года 
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на 1000 родившихся
</a:t>
            </a:r>
          </a:p>
        </c:rich>
      </c:tx>
      <c:layout>
        <c:manualLayout>
          <c:xMode val="factor"/>
          <c:yMode val="factor"/>
          <c:x val="0.006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2"/>
          <c:w val="1"/>
          <c:h val="0.9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'млад.смертность'!$G$40</c:f>
              <c:strCache>
                <c:ptCount val="1"/>
                <c:pt idx="0">
                  <c:v>январь-май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FFC000"/>
                </a:gs>
                <a:gs pos="100000">
                  <a:srgbClr val="00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0070C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'млад.смертность'!$F$41:$F$54</c:f>
              <c:strCache/>
            </c:strRef>
          </c:cat>
          <c:val>
            <c:numRef>
              <c:f>'млад.смертность'!$G$41:$G$54</c:f>
              <c:numCache/>
            </c:numRef>
          </c:val>
        </c:ser>
        <c:axId val="58062704"/>
        <c:axId val="6096817"/>
      </c:barChart>
      <c:lineChart>
        <c:grouping val="standard"/>
        <c:varyColors val="0"/>
        <c:ser>
          <c:idx val="1"/>
          <c:order val="1"/>
          <c:tx>
            <c:strRef>
              <c:f>'млад.смертность'!$H$40</c:f>
              <c:strCache>
                <c:ptCount val="1"/>
                <c:pt idx="0">
                  <c:v>Россия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'млад.смертность'!$F$41:$F$54</c:f>
              <c:strCache/>
            </c:strRef>
          </c:cat>
          <c:val>
            <c:numRef>
              <c:f>'млад.смертность'!$H$41:$H$54</c:f>
              <c:numCache/>
            </c:numRef>
          </c:val>
          <c:smooth val="0"/>
        </c:ser>
        <c:axId val="58062704"/>
        <c:axId val="6096817"/>
      </c:lineChart>
      <c:catAx>
        <c:axId val="580627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096817"/>
        <c:crosses val="autoZero"/>
        <c:auto val="1"/>
        <c:lblOffset val="100"/>
        <c:tickLblSkip val="1"/>
        <c:noMultiLvlLbl val="0"/>
      </c:catAx>
      <c:valAx>
        <c:axId val="60968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промилле</a:t>
                </a:r>
              </a:p>
            </c:rich>
          </c:tx>
          <c:layout>
            <c:manualLayout>
              <c:xMode val="factor"/>
              <c:yMode val="factor"/>
              <c:x val="0.009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80627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Естественный прирост (+), убыль (-) населения 
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на 1000 населения
</a:t>
            </a:r>
          </a:p>
        </c:rich>
      </c:tx>
      <c:layout>
        <c:manualLayout>
          <c:xMode val="factor"/>
          <c:yMode val="factor"/>
          <c:x val="-0.00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06775"/>
          <c:w val="0.921"/>
          <c:h val="0.93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'ест.прирост'!$G$40</c:f>
              <c:strCache>
                <c:ptCount val="1"/>
                <c:pt idx="0">
                  <c:v>январь-май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FFC000"/>
                </a:gs>
                <a:gs pos="100000">
                  <a:srgbClr val="00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0066CC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8D7100"/>
                  </a:gs>
                  <a:gs pos="50000">
                    <a:srgbClr val="FFCC00"/>
                  </a:gs>
                  <a:gs pos="100000">
                    <a:srgbClr val="8D71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'ест.прирост'!$F$41:$F$54</c:f>
              <c:strCache/>
            </c:strRef>
          </c:cat>
          <c:val>
            <c:numRef>
              <c:f>'ест.прирост'!$G$41:$G$54</c:f>
              <c:numCache/>
            </c:numRef>
          </c:val>
        </c:ser>
        <c:axId val="42589966"/>
        <c:axId val="27149463"/>
      </c:barChart>
      <c:lineChart>
        <c:grouping val="standard"/>
        <c:varyColors val="0"/>
        <c:ser>
          <c:idx val="1"/>
          <c:order val="1"/>
          <c:tx>
            <c:strRef>
              <c:f>'ест.прирост'!$H$40</c:f>
              <c:strCache>
                <c:ptCount val="1"/>
                <c:pt idx="0">
                  <c:v>Россия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'ест.прирост'!$F$41:$F$54</c:f>
              <c:strCache/>
            </c:strRef>
          </c:cat>
          <c:val>
            <c:numRef>
              <c:f>'ест.прирост'!$H$41:$H$54</c:f>
              <c:numCache/>
            </c:numRef>
          </c:val>
          <c:smooth val="0"/>
        </c:ser>
        <c:axId val="42589966"/>
        <c:axId val="27149463"/>
      </c:lineChart>
      <c:catAx>
        <c:axId val="4258996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7149463"/>
        <c:crosses val="autoZero"/>
        <c:auto val="1"/>
        <c:lblOffset val="100"/>
        <c:tickLblSkip val="1"/>
        <c:noMultiLvlLbl val="0"/>
      </c:catAx>
      <c:valAx>
        <c:axId val="271494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промилле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25899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Индекс производства по виду деятельности 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"Обрабатывающие производства"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январь-сентябрь 2010 года к январю-сентябрю 2009 года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c:rich>
      </c:tx>
      <c:layout>
        <c:manualLayout>
          <c:xMode val="factor"/>
          <c:yMode val="factor"/>
          <c:x val="0.06025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5"/>
          <c:y val="0.17075"/>
          <c:w val="0.894"/>
          <c:h val="0.7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'инд.обр.'!$G$40</c:f>
              <c:strCache>
                <c:ptCount val="1"/>
                <c:pt idx="0">
                  <c:v>январь-март</c:v>
                </c:pt>
              </c:strCache>
            </c:strRef>
          </c:tx>
          <c:spPr>
            <a:gradFill rotWithShape="1">
              <a:gsLst>
                <a:gs pos="0">
                  <a:srgbClr val="0B0000"/>
                </a:gs>
                <a:gs pos="50000">
                  <a:srgbClr val="FFC000"/>
                </a:gs>
                <a:gs pos="100000">
                  <a:srgbClr val="00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0000FF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txPr>
                <a:bodyPr vert="horz" rot="-15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15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'инд.обр.'!$F$41:$F$54</c:f>
              <c:strCache/>
            </c:strRef>
          </c:cat>
          <c:val>
            <c:numRef>
              <c:f>'инд.обр.'!$G$41:$G$54</c:f>
              <c:numCache/>
            </c:numRef>
          </c:val>
        </c:ser>
        <c:axId val="26045142"/>
        <c:axId val="17111615"/>
      </c:barChart>
      <c:lineChart>
        <c:grouping val="standard"/>
        <c:varyColors val="0"/>
        <c:ser>
          <c:idx val="1"/>
          <c:order val="1"/>
          <c:tx>
            <c:strRef>
              <c:f>'инд.обр.'!$H$40</c:f>
              <c:strCache>
                <c:ptCount val="1"/>
                <c:pt idx="0">
                  <c:v>Россия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'инд.обр.'!$F$41:$F$54</c:f>
              <c:strCache/>
            </c:strRef>
          </c:cat>
          <c:val>
            <c:numRef>
              <c:f>'инд.обр.'!$H$41:$H$54</c:f>
              <c:numCache/>
            </c:numRef>
          </c:val>
          <c:smooth val="0"/>
        </c:ser>
        <c:axId val="26045142"/>
        <c:axId val="17111615"/>
      </c:lineChart>
      <c:catAx>
        <c:axId val="2604514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7111615"/>
        <c:crosses val="autoZero"/>
        <c:auto val="1"/>
        <c:lblOffset val="100"/>
        <c:tickLblSkip val="1"/>
        <c:noMultiLvlLbl val="0"/>
      </c:catAx>
      <c:valAx>
        <c:axId val="171116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1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60451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Индекс производства по виду деятельности 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"Производство и распределение электроэнергии, газа и воды"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январь-сентябрь 2010 года к январю-сентябрю 2009 года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c:rich>
      </c:tx>
      <c:layout>
        <c:manualLayout>
          <c:xMode val="factor"/>
          <c:yMode val="factor"/>
          <c:x val="0.015"/>
          <c:y val="-0.02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75"/>
          <c:y val="0.22325"/>
          <c:w val="0.8765"/>
          <c:h val="0.7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'инд.газа'!$G$40</c:f>
              <c:strCache>
                <c:ptCount val="1"/>
                <c:pt idx="0">
                  <c:v>январь-март</c:v>
                </c:pt>
              </c:strCache>
            </c:strRef>
          </c:tx>
          <c:spPr>
            <a:gradFill rotWithShape="1">
              <a:gsLst>
                <a:gs pos="0">
                  <a:srgbClr val="0B0000"/>
                </a:gs>
                <a:gs pos="50000">
                  <a:srgbClr val="FFC000"/>
                </a:gs>
                <a:gs pos="100000">
                  <a:srgbClr val="00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0B0000"/>
                  </a:gs>
                  <a:gs pos="50000">
                    <a:srgbClr val="0070C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-15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15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'инд.газа'!$F$41:$F$54</c:f>
              <c:strCache/>
            </c:strRef>
          </c:cat>
          <c:val>
            <c:numRef>
              <c:f>'инд.газа'!$G$41:$G$54</c:f>
              <c:numCache/>
            </c:numRef>
          </c:val>
        </c:ser>
        <c:axId val="26474788"/>
        <c:axId val="29571349"/>
      </c:barChart>
      <c:lineChart>
        <c:grouping val="standard"/>
        <c:varyColors val="0"/>
        <c:ser>
          <c:idx val="1"/>
          <c:order val="1"/>
          <c:tx>
            <c:strRef>
              <c:f>'инд.газа'!$H$40</c:f>
              <c:strCache>
                <c:ptCount val="1"/>
                <c:pt idx="0">
                  <c:v>Россия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'инд.газа'!$F$41:$F$54</c:f>
              <c:strCache/>
            </c:strRef>
          </c:cat>
          <c:val>
            <c:numRef>
              <c:f>'инд.газа'!$H$41:$H$54</c:f>
              <c:numCache/>
            </c:numRef>
          </c:val>
          <c:smooth val="0"/>
        </c:ser>
        <c:axId val="26474788"/>
        <c:axId val="29571349"/>
      </c:lineChart>
      <c:catAx>
        <c:axId val="264747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9571349"/>
        <c:crosses val="autoZero"/>
        <c:auto val="1"/>
        <c:lblOffset val="100"/>
        <c:tickLblSkip val="1"/>
        <c:noMultiLvlLbl val="0"/>
      </c:catAx>
      <c:valAx>
        <c:axId val="295713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64747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Производство скота и птицы на убой (в живом весе)
январь-сентябрь 2010 г. к январю-сентябрю 2009 г.</a:t>
            </a:r>
          </a:p>
        </c:rich>
      </c:tx>
      <c:layout>
        <c:manualLayout>
          <c:xMode val="factor"/>
          <c:yMode val="factor"/>
          <c:x val="0.03875"/>
          <c:y val="-0.01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5"/>
          <c:y val="0.13925"/>
          <c:w val="0.91175"/>
          <c:h val="0.83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мясо!$G$40</c:f>
              <c:strCache>
                <c:ptCount val="1"/>
                <c:pt idx="0">
                  <c:v>январь-сентябрь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FFC000"/>
                </a:gs>
                <a:gs pos="100000">
                  <a:srgbClr val="00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333399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765E00"/>
                  </a:gs>
                  <a:gs pos="50000">
                    <a:srgbClr val="FFCC00"/>
                  </a:gs>
                  <a:gs pos="100000">
                    <a:srgbClr val="765E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мясо!$F$41:$F$54</c:f>
              <c:strCache/>
            </c:strRef>
          </c:cat>
          <c:val>
            <c:numRef>
              <c:f>мясо!$G$41:$G$54</c:f>
              <c:numCache/>
            </c:numRef>
          </c:val>
        </c:ser>
        <c:axId val="52262754"/>
        <c:axId val="39224859"/>
      </c:barChart>
      <c:lineChart>
        <c:grouping val="standard"/>
        <c:varyColors val="0"/>
        <c:ser>
          <c:idx val="1"/>
          <c:order val="1"/>
          <c:tx>
            <c:strRef>
              <c:f>мясо!$H$40</c:f>
              <c:strCache>
                <c:ptCount val="1"/>
                <c:pt idx="0">
                  <c:v>Россия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мясо!$F$41:$F$54</c:f>
              <c:strCache/>
            </c:strRef>
          </c:cat>
          <c:val>
            <c:numRef>
              <c:f>мясо!$H$41:$H$54</c:f>
            </c:numRef>
          </c:val>
          <c:smooth val="0"/>
        </c:ser>
        <c:axId val="52262754"/>
        <c:axId val="39224859"/>
      </c:lineChart>
      <c:scatterChart>
        <c:scatterStyle val="lineMarker"/>
        <c:varyColors val="0"/>
        <c:ser>
          <c:idx val="2"/>
          <c:order val="2"/>
          <c:tx>
            <c:strRef>
              <c:f>мясо!$I$40</c:f>
              <c:strCache>
                <c:ptCount val="1"/>
                <c:pt idx="0">
                  <c:v>россия 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yVal>
            <c:numRef>
              <c:f>мясо!$I$41:$I$54</c:f>
              <c:numCache/>
            </c:numRef>
          </c:yVal>
          <c:smooth val="1"/>
        </c:ser>
        <c:axId val="52262754"/>
        <c:axId val="39224859"/>
      </c:scatterChart>
      <c:catAx>
        <c:axId val="5226275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9224859"/>
        <c:crosses val="autoZero"/>
        <c:auto val="1"/>
        <c:lblOffset val="100"/>
        <c:tickLblSkip val="1"/>
        <c:noMultiLvlLbl val="0"/>
      </c:catAx>
      <c:valAx>
        <c:axId val="392248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22627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Темпы роста (снижения) производства молока 
в хозяйствах всех категорий
январь-сентябрь 2010 г. к январю-сентябрю 2009 г.</a:t>
            </a:r>
          </a:p>
        </c:rich>
      </c:tx>
      <c:layout>
        <c:manualLayout>
          <c:xMode val="factor"/>
          <c:yMode val="factor"/>
          <c:x val="0.0165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4925"/>
          <c:w val="0.96475"/>
          <c:h val="0.8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молоко!$G$40</c:f>
              <c:strCache>
                <c:ptCount val="1"/>
                <c:pt idx="0">
                  <c:v>январь-июнь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FFC000"/>
                </a:gs>
                <a:gs pos="100000">
                  <a:srgbClr val="00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0066CC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765E00"/>
                  </a:gs>
                  <a:gs pos="50000">
                    <a:srgbClr val="FFCC00"/>
                  </a:gs>
                  <a:gs pos="100000">
                    <a:srgbClr val="765E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765E00"/>
                  </a:gs>
                  <a:gs pos="50000">
                    <a:srgbClr val="FFCC00"/>
                  </a:gs>
                  <a:gs pos="100000">
                    <a:srgbClr val="765E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молоко!$F$41:$F$54</c:f>
              <c:strCache/>
            </c:strRef>
          </c:cat>
          <c:val>
            <c:numRef>
              <c:f>молоко!$G$41:$G$54</c:f>
              <c:numCache/>
            </c:numRef>
          </c:val>
        </c:ser>
        <c:axId val="63779088"/>
        <c:axId val="37654225"/>
      </c:barChart>
      <c:lineChart>
        <c:grouping val="standard"/>
        <c:varyColors val="0"/>
        <c:ser>
          <c:idx val="1"/>
          <c:order val="1"/>
          <c:tx>
            <c:strRef>
              <c:f>молоко!$H$40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молоко!$F$41:$F$54</c:f>
              <c:strCache/>
            </c:strRef>
          </c:cat>
          <c:val>
            <c:numRef>
              <c:f>молоко!$H$41:$H$54</c:f>
              <c:numCache/>
            </c:numRef>
          </c:val>
          <c:smooth val="0"/>
        </c:ser>
        <c:axId val="63779088"/>
        <c:axId val="37654225"/>
      </c:lineChart>
      <c:catAx>
        <c:axId val="637790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7654225"/>
        <c:crosses val="autoZero"/>
        <c:auto val="1"/>
        <c:lblOffset val="100"/>
        <c:tickLblSkip val="1"/>
        <c:noMultiLvlLbl val="0"/>
      </c:catAx>
      <c:valAx>
        <c:axId val="376542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15"/>
              <c:y val="0.00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37790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Надой на  одну корову в сельхозорганизациях, кг
январь-сентябрь 2010 г. к январю-сентябрю 2009 г. </a:t>
            </a:r>
          </a:p>
        </c:rich>
      </c:tx>
      <c:layout>
        <c:manualLayout>
          <c:xMode val="factor"/>
          <c:yMode val="factor"/>
          <c:x val="-0.00725"/>
          <c:y val="-0.02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5"/>
          <c:y val="0.11"/>
          <c:w val="0.9415"/>
          <c:h val="0.8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00"/>
                </a:gs>
                <a:gs pos="50000">
                  <a:srgbClr val="FFC000"/>
                </a:gs>
                <a:gs pos="100000">
                  <a:srgbClr val="00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0000FF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765E00"/>
                  </a:gs>
                  <a:gs pos="50000">
                    <a:srgbClr val="FFCC00"/>
                  </a:gs>
                  <a:gs pos="100000">
                    <a:srgbClr val="765E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765E00"/>
                  </a:gs>
                  <a:gs pos="50000">
                    <a:srgbClr val="FFCC00"/>
                  </a:gs>
                  <a:gs pos="100000">
                    <a:srgbClr val="765E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надои!$F$41:$F$54</c:f>
              <c:strCache/>
            </c:strRef>
          </c:cat>
          <c:val>
            <c:numRef>
              <c:f>надои!$G$41:$G$54</c:f>
              <c:numCache/>
            </c:numRef>
          </c:val>
        </c:ser>
        <c:axId val="18230702"/>
        <c:axId val="58928311"/>
      </c:barChart>
      <c:catAx>
        <c:axId val="1823070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8928311"/>
        <c:crosses val="autoZero"/>
        <c:auto val="1"/>
        <c:lblOffset val="100"/>
        <c:tickLblSkip val="1"/>
        <c:noMultiLvlLbl val="0"/>
      </c:catAx>
      <c:valAx>
        <c:axId val="58928311"/>
        <c:scaling>
          <c:orientation val="minMax"/>
          <c:max val="6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775"/>
              <c:y val="-0.02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82307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Изменение численности поголовья крупного рогатого скота 
в хозяйствах всех категорий
на 1 октября 2010 года года относительно соответствующей даты предыдущего года</a:t>
            </a:r>
          </a:p>
        </c:rich>
      </c:tx>
      <c:layout>
        <c:manualLayout>
          <c:xMode val="factor"/>
          <c:yMode val="factor"/>
          <c:x val="0.09325"/>
          <c:y val="-0.01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61"/>
          <c:w val="0.98325"/>
          <c:h val="0.8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КРС!$G$40</c:f>
              <c:strCache>
                <c:ptCount val="1"/>
                <c:pt idx="0">
                  <c:v>январь-март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FFC000"/>
                </a:gs>
                <a:gs pos="100000">
                  <a:srgbClr val="00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0000FF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765E00"/>
                  </a:gs>
                  <a:gs pos="50000">
                    <a:srgbClr val="FFCC00"/>
                  </a:gs>
                  <a:gs pos="100000">
                    <a:srgbClr val="765E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-27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КРС!$F$41:$F$54</c:f>
              <c:strCache/>
            </c:strRef>
          </c:cat>
          <c:val>
            <c:numRef>
              <c:f>КРС!$G$41:$G$54</c:f>
              <c:numCache/>
            </c:numRef>
          </c:val>
        </c:ser>
        <c:axId val="31199420"/>
        <c:axId val="32367949"/>
      </c:barChart>
      <c:lineChart>
        <c:grouping val="standard"/>
        <c:varyColors val="0"/>
        <c:ser>
          <c:idx val="1"/>
          <c:order val="1"/>
          <c:tx>
            <c:strRef>
              <c:f>КРС!$H$40</c:f>
              <c:strCache>
                <c:ptCount val="1"/>
                <c:pt idx="0">
                  <c:v>Россия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КРС!$F$41:$F$54</c:f>
              <c:strCache/>
            </c:strRef>
          </c:cat>
          <c:val>
            <c:numRef>
              <c:f>КРС!$H$41:$H$54</c:f>
              <c:numCache/>
            </c:numRef>
          </c:val>
          <c:smooth val="0"/>
        </c:ser>
        <c:axId val="31199420"/>
        <c:axId val="32367949"/>
      </c:lineChart>
      <c:catAx>
        <c:axId val="311994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2367949"/>
        <c:crosses val="autoZero"/>
        <c:auto val="1"/>
        <c:lblOffset val="100"/>
        <c:tickLblSkip val="1"/>
        <c:noMultiLvlLbl val="0"/>
      </c:catAx>
      <c:valAx>
        <c:axId val="323679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11994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Изменение численности поголовья свиней 
в хозяйствах всех категорий на 1 октября 2010 года 
относительно соответствующей даты предыдущего года</a:t>
            </a:r>
          </a:p>
        </c:rich>
      </c:tx>
      <c:layout>
        <c:manualLayout>
          <c:xMode val="factor"/>
          <c:yMode val="factor"/>
          <c:x val="-0.005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5"/>
          <c:y val="0.14"/>
          <c:w val="0.941"/>
          <c:h val="0.8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свиньи!$G$40</c:f>
              <c:strCache>
                <c:ptCount val="1"/>
                <c:pt idx="0">
                  <c:v>январь-июнь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FFC000"/>
                </a:gs>
                <a:gs pos="100000">
                  <a:srgbClr val="00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0000FF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765E00"/>
                  </a:gs>
                  <a:gs pos="50000">
                    <a:srgbClr val="FFCC00"/>
                  </a:gs>
                  <a:gs pos="100000">
                    <a:srgbClr val="765E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765E00"/>
                  </a:gs>
                  <a:gs pos="50000">
                    <a:srgbClr val="FFCC00"/>
                  </a:gs>
                  <a:gs pos="100000">
                    <a:srgbClr val="765E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-27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-27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свиньи!$F$41:$F$54</c:f>
              <c:strCache/>
            </c:strRef>
          </c:cat>
          <c:val>
            <c:numRef>
              <c:f>свиньи!$G$41:$G$54</c:f>
              <c:numCache/>
            </c:numRef>
          </c:val>
        </c:ser>
        <c:axId val="66255290"/>
        <c:axId val="42355219"/>
      </c:barChart>
      <c:lineChart>
        <c:grouping val="standard"/>
        <c:varyColors val="0"/>
        <c:ser>
          <c:idx val="1"/>
          <c:order val="1"/>
          <c:tx>
            <c:strRef>
              <c:f>свиньи!$H$40</c:f>
              <c:strCache>
                <c:ptCount val="1"/>
                <c:pt idx="0">
                  <c:v>место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свиньи!$F$41:$F$54</c:f>
              <c:strCache/>
            </c:strRef>
          </c:cat>
          <c:val>
            <c:numRef>
              <c:f>свиньи!$H$41:$H$54</c:f>
              <c:numCache/>
            </c:numRef>
          </c:val>
          <c:smooth val="0"/>
        </c:ser>
        <c:axId val="66255290"/>
        <c:axId val="42355219"/>
      </c:lineChart>
      <c:catAx>
        <c:axId val="6625529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2355219"/>
        <c:crosses val="autoZero"/>
        <c:auto val="1"/>
        <c:lblOffset val="100"/>
        <c:tickLblSkip val="1"/>
        <c:noMultiLvlLbl val="0"/>
      </c:catAx>
      <c:valAx>
        <c:axId val="423552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62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62552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0.8025</cdr:x>
      <cdr:y>0.172</cdr:y>
    </cdr:from>
    <cdr:to>
      <cdr:x>0.98425</cdr:x>
      <cdr:y>0.3175</cdr:y>
    </cdr:to>
    <cdr:sp>
      <cdr:nvSpPr>
        <cdr:cNvPr id="1" name="AutoShape 3"/>
        <cdr:cNvSpPr>
          <a:spLocks/>
        </cdr:cNvSpPr>
      </cdr:nvSpPr>
      <cdr:spPr>
        <a:xfrm>
          <a:off x="4724400" y="828675"/>
          <a:ext cx="1076325" cy="704850"/>
        </a:xfrm>
        <a:prstGeom prst="roundRect">
          <a:avLst/>
        </a:prstGeom>
        <a:solidFill>
          <a:srgbClr val="FFFFCC"/>
        </a:solidFill>
        <a:ln w="28575" cmpd="sng">
          <a:solidFill>
            <a:srgbClr val="FFC000"/>
          </a:solidFill>
          <a:headEnd type="none"/>
          <a:tailEnd type="none"/>
        </a:ln>
      </cdr:spPr>
      <cdr:txBody>
        <a:bodyPr vertOverflow="clip" wrap="square" lIns="36576" tIns="22860" rIns="36576" bIns="0"/>
        <a:p>
          <a:pPr algn="ctr">
            <a:defRPr/>
          </a:pPr>
          <a:r>
            <a:rPr lang="en-US" cap="none" sz="1075" b="1" i="0" u="none" baseline="0">
              <a:solidFill>
                <a:srgbClr val="000000"/>
              </a:solidFill>
            </a:rPr>
            <a:t>в среднем по России - 108,9%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85725</xdr:rowOff>
    </xdr:from>
    <xdr:to>
      <xdr:col>6</xdr:col>
      <xdr:colOff>733425</xdr:colOff>
      <xdr:row>35</xdr:row>
      <xdr:rowOff>171450</xdr:rowOff>
    </xdr:to>
    <xdr:graphicFrame>
      <xdr:nvGraphicFramePr>
        <xdr:cNvPr id="1" name="Chart 1"/>
        <xdr:cNvGraphicFramePr/>
      </xdr:nvGraphicFramePr>
      <xdr:xfrm>
        <a:off x="0" y="4724400"/>
        <a:ext cx="6000750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0.74175</cdr:x>
      <cdr:y>0.19875</cdr:y>
    </cdr:from>
    <cdr:to>
      <cdr:x>0.92175</cdr:x>
      <cdr:y>0.3375</cdr:y>
    </cdr:to>
    <cdr:sp>
      <cdr:nvSpPr>
        <cdr:cNvPr id="1" name="AutoShape 1"/>
        <cdr:cNvSpPr>
          <a:spLocks/>
        </cdr:cNvSpPr>
      </cdr:nvSpPr>
      <cdr:spPr>
        <a:xfrm>
          <a:off x="4343400" y="990600"/>
          <a:ext cx="1057275" cy="695325"/>
        </a:xfrm>
        <a:prstGeom prst="roundRect">
          <a:avLst/>
        </a:prstGeom>
        <a:solidFill>
          <a:srgbClr val="FFFFCC"/>
        </a:solidFill>
        <a:ln w="28575" cmpd="sng">
          <a:solidFill>
            <a:srgbClr val="FFC000"/>
          </a:solidFill>
          <a:headEnd type="none"/>
          <a:tailEnd type="none"/>
        </a:ln>
      </cdr:spPr>
      <cdr:txBody>
        <a:bodyPr vertOverflow="clip" wrap="square" lIns="36576" tIns="22860" rIns="36576" bIns="0"/>
        <a:p>
          <a:pPr algn="ctr">
            <a:defRPr/>
          </a:pPr>
          <a:r>
            <a:rPr lang="en-US" cap="none" sz="1075" b="1" i="0" u="none" baseline="0">
              <a:solidFill>
                <a:srgbClr val="000000"/>
              </a:solidFill>
            </a:rPr>
            <a:t>в среднем по России - 98,5%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16</xdr:row>
      <xdr:rowOff>95250</xdr:rowOff>
    </xdr:from>
    <xdr:to>
      <xdr:col>7</xdr:col>
      <xdr:colOff>476250</xdr:colOff>
      <xdr:row>36</xdr:row>
      <xdr:rowOff>161925</xdr:rowOff>
    </xdr:to>
    <xdr:graphicFrame>
      <xdr:nvGraphicFramePr>
        <xdr:cNvPr id="1" name="Chart 1"/>
        <xdr:cNvGraphicFramePr/>
      </xdr:nvGraphicFramePr>
      <xdr:xfrm>
        <a:off x="28575" y="4600575"/>
        <a:ext cx="586740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16</xdr:row>
      <xdr:rowOff>142875</xdr:rowOff>
    </xdr:from>
    <xdr:to>
      <xdr:col>6</xdr:col>
      <xdr:colOff>552450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133350" y="4505325"/>
        <a:ext cx="526732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0.7795</cdr:x>
      <cdr:y>0.1825</cdr:y>
    </cdr:from>
    <cdr:to>
      <cdr:x>0.965</cdr:x>
      <cdr:y>0.3295</cdr:y>
    </cdr:to>
    <cdr:sp>
      <cdr:nvSpPr>
        <cdr:cNvPr id="1" name="AutoShape 4"/>
        <cdr:cNvSpPr>
          <a:spLocks/>
        </cdr:cNvSpPr>
      </cdr:nvSpPr>
      <cdr:spPr>
        <a:xfrm>
          <a:off x="4514850" y="866775"/>
          <a:ext cx="1076325" cy="704850"/>
        </a:xfrm>
        <a:prstGeom prst="roundRect">
          <a:avLst/>
        </a:prstGeom>
        <a:solidFill>
          <a:srgbClr val="FFFFCC"/>
        </a:solidFill>
        <a:ln w="28575" cmpd="sng">
          <a:solidFill>
            <a:srgbClr val="FFC000"/>
          </a:solidFill>
          <a:headEnd type="none"/>
          <a:tailEnd type="none"/>
        </a:ln>
      </cdr:spPr>
      <cdr:txBody>
        <a:bodyPr vertOverflow="clip" wrap="square" lIns="36576" tIns="22860" rIns="36576" bIns="0"/>
        <a:p>
          <a:pPr algn="ctr">
            <a:defRPr/>
          </a:pPr>
          <a:r>
            <a:rPr lang="en-US" cap="none" sz="1075" b="1" i="0" u="none" baseline="0">
              <a:solidFill>
                <a:srgbClr val="000000"/>
              </a:solidFill>
            </a:rPr>
            <a:t>в среднем по России - 97,0%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57150</xdr:rowOff>
    </xdr:from>
    <xdr:to>
      <xdr:col>7</xdr:col>
      <xdr:colOff>285750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0" y="4810125"/>
        <a:ext cx="58007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0.813</cdr:x>
      <cdr:y>0.11075</cdr:y>
    </cdr:from>
    <cdr:to>
      <cdr:x>1</cdr:x>
      <cdr:y>0.2525</cdr:y>
    </cdr:to>
    <cdr:sp>
      <cdr:nvSpPr>
        <cdr:cNvPr id="1" name="AutoShape 1"/>
        <cdr:cNvSpPr>
          <a:spLocks/>
        </cdr:cNvSpPr>
      </cdr:nvSpPr>
      <cdr:spPr>
        <a:xfrm>
          <a:off x="4676775" y="552450"/>
          <a:ext cx="1085850" cy="714375"/>
        </a:xfrm>
        <a:prstGeom prst="roundRect">
          <a:avLst/>
        </a:prstGeom>
        <a:solidFill>
          <a:srgbClr val="FFFFCC"/>
        </a:solidFill>
        <a:ln w="28575" cmpd="sng">
          <a:solidFill>
            <a:srgbClr val="FFC000"/>
          </a:solidFill>
          <a:headEnd type="none"/>
          <a:tailEnd type="none"/>
        </a:ln>
      </cdr:spPr>
      <cdr:txBody>
        <a:bodyPr vertOverflow="clip" wrap="square" lIns="36576" tIns="22860" rIns="36576" bIns="0"/>
        <a:p>
          <a:pPr algn="ctr">
            <a:defRPr/>
          </a:pPr>
          <a:r>
            <a:rPr lang="en-US" cap="none" sz="1075" b="1" i="0" u="none" baseline="0">
              <a:solidFill>
                <a:srgbClr val="000000"/>
              </a:solidFill>
            </a:rPr>
            <a:t>в среднем по России - 99,3%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57150</xdr:rowOff>
    </xdr:from>
    <xdr:to>
      <xdr:col>7</xdr:col>
      <xdr:colOff>285750</xdr:colOff>
      <xdr:row>36</xdr:row>
      <xdr:rowOff>133350</xdr:rowOff>
    </xdr:to>
    <xdr:graphicFrame>
      <xdr:nvGraphicFramePr>
        <xdr:cNvPr id="1" name="Chart 1"/>
        <xdr:cNvGraphicFramePr/>
      </xdr:nvGraphicFramePr>
      <xdr:xfrm>
        <a:off x="0" y="4572000"/>
        <a:ext cx="5762625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123825</xdr:rowOff>
    </xdr:from>
    <xdr:to>
      <xdr:col>7</xdr:col>
      <xdr:colOff>514350</xdr:colOff>
      <xdr:row>34</xdr:row>
      <xdr:rowOff>209550</xdr:rowOff>
    </xdr:to>
    <xdr:graphicFrame>
      <xdr:nvGraphicFramePr>
        <xdr:cNvPr id="1" name="Chart 1"/>
        <xdr:cNvGraphicFramePr/>
      </xdr:nvGraphicFramePr>
      <xdr:xfrm>
        <a:off x="0" y="4743450"/>
        <a:ext cx="58293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114300</xdr:rowOff>
    </xdr:from>
    <xdr:to>
      <xdr:col>7</xdr:col>
      <xdr:colOff>466725</xdr:colOff>
      <xdr:row>35</xdr:row>
      <xdr:rowOff>161925</xdr:rowOff>
    </xdr:to>
    <xdr:graphicFrame>
      <xdr:nvGraphicFramePr>
        <xdr:cNvPr id="1" name="Chart 1"/>
        <xdr:cNvGraphicFramePr/>
      </xdr:nvGraphicFramePr>
      <xdr:xfrm>
        <a:off x="0" y="4305300"/>
        <a:ext cx="5753100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28575</xdr:rowOff>
    </xdr:from>
    <xdr:to>
      <xdr:col>7</xdr:col>
      <xdr:colOff>400050</xdr:colOff>
      <xdr:row>35</xdr:row>
      <xdr:rowOff>142875</xdr:rowOff>
    </xdr:to>
    <xdr:graphicFrame>
      <xdr:nvGraphicFramePr>
        <xdr:cNvPr id="1" name="Chart 2"/>
        <xdr:cNvGraphicFramePr/>
      </xdr:nvGraphicFramePr>
      <xdr:xfrm>
        <a:off x="0" y="4695825"/>
        <a:ext cx="589597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0.0835</cdr:x>
      <cdr:y>0.2125</cdr:y>
    </cdr:from>
    <cdr:to>
      <cdr:x>0.2575</cdr:x>
      <cdr:y>0.342</cdr:y>
    </cdr:to>
    <cdr:sp>
      <cdr:nvSpPr>
        <cdr:cNvPr id="1" name="AutoShape 2"/>
        <cdr:cNvSpPr>
          <a:spLocks/>
        </cdr:cNvSpPr>
      </cdr:nvSpPr>
      <cdr:spPr>
        <a:xfrm>
          <a:off x="495300" y="1095375"/>
          <a:ext cx="1038225" cy="676275"/>
        </a:xfrm>
        <a:prstGeom prst="roundRect">
          <a:avLst/>
        </a:prstGeom>
        <a:solidFill>
          <a:srgbClr val="FFFFCC"/>
        </a:solidFill>
        <a:ln w="28575" cmpd="sng">
          <a:solidFill>
            <a:srgbClr val="FFC000"/>
          </a:solidFill>
          <a:headEnd type="none"/>
          <a:tailEnd type="none"/>
        </a:ln>
      </cdr:spPr>
      <cdr:txBody>
        <a:bodyPr vertOverflow="clip" wrap="square" lIns="36576" tIns="22860" rIns="36576" bIns="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в среднем по России - 2,1%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114300</xdr:rowOff>
    </xdr:from>
    <xdr:to>
      <xdr:col>7</xdr:col>
      <xdr:colOff>466725</xdr:colOff>
      <xdr:row>37</xdr:row>
      <xdr:rowOff>104775</xdr:rowOff>
    </xdr:to>
    <xdr:graphicFrame>
      <xdr:nvGraphicFramePr>
        <xdr:cNvPr id="1" name="Chart 1"/>
        <xdr:cNvGraphicFramePr/>
      </xdr:nvGraphicFramePr>
      <xdr:xfrm>
        <a:off x="0" y="4305300"/>
        <a:ext cx="5991225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0.14375</cdr:x>
      <cdr:y>0.22475</cdr:y>
    </cdr:from>
    <cdr:to>
      <cdr:x>0.317</cdr:x>
      <cdr:y>0.339</cdr:y>
    </cdr:to>
    <cdr:sp>
      <cdr:nvSpPr>
        <cdr:cNvPr id="1" name="AutoShape 2"/>
        <cdr:cNvSpPr>
          <a:spLocks/>
        </cdr:cNvSpPr>
      </cdr:nvSpPr>
      <cdr:spPr>
        <a:xfrm>
          <a:off x="857250" y="1162050"/>
          <a:ext cx="1038225" cy="590550"/>
        </a:xfrm>
        <a:prstGeom prst="roundRect">
          <a:avLst/>
        </a:prstGeom>
        <a:solidFill>
          <a:srgbClr val="FFFFCC"/>
        </a:solidFill>
        <a:ln w="28575" cmpd="sng">
          <a:solidFill>
            <a:srgbClr val="FFC000"/>
          </a:solidFill>
          <a:headEnd type="none"/>
          <a:tailEnd type="none"/>
        </a:ln>
      </cdr:spPr>
      <cdr:txBody>
        <a:bodyPr vertOverflow="clip" wrap="square" lIns="36576" tIns="22860" rIns="36576" bIns="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в среднем по России - 106,2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161925</xdr:rowOff>
    </xdr:from>
    <xdr:to>
      <xdr:col>7</xdr:col>
      <xdr:colOff>428625</xdr:colOff>
      <xdr:row>37</xdr:row>
      <xdr:rowOff>161925</xdr:rowOff>
    </xdr:to>
    <xdr:graphicFrame>
      <xdr:nvGraphicFramePr>
        <xdr:cNvPr id="1" name="Chart 1"/>
        <xdr:cNvGraphicFramePr/>
      </xdr:nvGraphicFramePr>
      <xdr:xfrm>
        <a:off x="0" y="4448175"/>
        <a:ext cx="59817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85725</xdr:rowOff>
    </xdr:from>
    <xdr:to>
      <xdr:col>7</xdr:col>
      <xdr:colOff>323850</xdr:colOff>
      <xdr:row>36</xdr:row>
      <xdr:rowOff>142875</xdr:rowOff>
    </xdr:to>
    <xdr:graphicFrame>
      <xdr:nvGraphicFramePr>
        <xdr:cNvPr id="1" name="Chart 1"/>
        <xdr:cNvGraphicFramePr/>
      </xdr:nvGraphicFramePr>
      <xdr:xfrm>
        <a:off x="0" y="4448175"/>
        <a:ext cx="574357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0.7195</cdr:x>
      <cdr:y>0.1265</cdr:y>
    </cdr:from>
    <cdr:to>
      <cdr:x>0.9605</cdr:x>
      <cdr:y>0.2625</cdr:y>
    </cdr:to>
    <cdr:sp>
      <cdr:nvSpPr>
        <cdr:cNvPr id="1" name="AutoShape 2"/>
        <cdr:cNvSpPr>
          <a:spLocks/>
        </cdr:cNvSpPr>
      </cdr:nvSpPr>
      <cdr:spPr>
        <a:xfrm>
          <a:off x="4238625" y="628650"/>
          <a:ext cx="1419225" cy="685800"/>
        </a:xfrm>
        <a:prstGeom prst="roundRect">
          <a:avLst/>
        </a:prstGeom>
        <a:solidFill>
          <a:srgbClr val="FFFFCC"/>
        </a:solidFill>
        <a:ln w="28575" cmpd="sng">
          <a:solidFill>
            <a:srgbClr val="FFC000"/>
          </a:solidFill>
          <a:headEnd type="none"/>
          <a:tailEnd type="none"/>
        </a:ln>
      </cdr:spPr>
      <cdr:txBody>
        <a:bodyPr vertOverflow="clip" wrap="square" lIns="36576" tIns="22860" rIns="36576" bIns="0"/>
        <a:p>
          <a:pPr algn="ctr">
            <a:defRPr/>
          </a:pPr>
          <a:r>
            <a:rPr lang="en-US" cap="none" sz="1075" b="1" i="0" u="none" baseline="0">
              <a:solidFill>
                <a:srgbClr val="000000"/>
              </a:solidFill>
            </a:rPr>
            <a:t>в среднем по России - 
</a:t>
          </a:r>
          <a:r>
            <a:rPr lang="en-US" cap="none" sz="1075" b="1" i="0" u="none" baseline="0">
              <a:solidFill>
                <a:srgbClr val="000000"/>
              </a:solidFill>
            </a:rPr>
            <a:t>20 тыс.438 руб.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16</xdr:row>
      <xdr:rowOff>104775</xdr:rowOff>
    </xdr:from>
    <xdr:to>
      <xdr:col>7</xdr:col>
      <xdr:colOff>485775</xdr:colOff>
      <xdr:row>36</xdr:row>
      <xdr:rowOff>161925</xdr:rowOff>
    </xdr:to>
    <xdr:graphicFrame>
      <xdr:nvGraphicFramePr>
        <xdr:cNvPr id="1" name="Chart 2"/>
        <xdr:cNvGraphicFramePr/>
      </xdr:nvGraphicFramePr>
      <xdr:xfrm>
        <a:off x="57150" y="4476750"/>
        <a:ext cx="589597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66675</xdr:rowOff>
    </xdr:from>
    <xdr:to>
      <xdr:col>7</xdr:col>
      <xdr:colOff>514350</xdr:colOff>
      <xdr:row>35</xdr:row>
      <xdr:rowOff>171450</xdr:rowOff>
    </xdr:to>
    <xdr:graphicFrame>
      <xdr:nvGraphicFramePr>
        <xdr:cNvPr id="1" name="Chart 2"/>
        <xdr:cNvGraphicFramePr/>
      </xdr:nvGraphicFramePr>
      <xdr:xfrm>
        <a:off x="0" y="4781550"/>
        <a:ext cx="5715000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-0.00725</cdr:x>
      <cdr:y>-0.01125</cdr:y>
    </cdr:from>
    <cdr:to>
      <cdr:x>-0.00225</cdr:x>
      <cdr:y>-0.00725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28575" cy="190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104775</xdr:rowOff>
    </xdr:from>
    <xdr:to>
      <xdr:col>7</xdr:col>
      <xdr:colOff>476250</xdr:colOff>
      <xdr:row>35</xdr:row>
      <xdr:rowOff>161925</xdr:rowOff>
    </xdr:to>
    <xdr:graphicFrame>
      <xdr:nvGraphicFramePr>
        <xdr:cNvPr id="1" name="Chart 2"/>
        <xdr:cNvGraphicFramePr/>
      </xdr:nvGraphicFramePr>
      <xdr:xfrm>
        <a:off x="0" y="4819650"/>
        <a:ext cx="5791200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0.7285</cdr:x>
      <cdr:y>0.23525</cdr:y>
    </cdr:from>
    <cdr:to>
      <cdr:x>0.92</cdr:x>
      <cdr:y>0.367</cdr:y>
    </cdr:to>
    <cdr:sp>
      <cdr:nvSpPr>
        <cdr:cNvPr id="1" name="AutoShape 2"/>
        <cdr:cNvSpPr>
          <a:spLocks/>
        </cdr:cNvSpPr>
      </cdr:nvSpPr>
      <cdr:spPr>
        <a:xfrm>
          <a:off x="4191000" y="1143000"/>
          <a:ext cx="1104900" cy="647700"/>
        </a:xfrm>
        <a:prstGeom prst="roundRect">
          <a:avLst/>
        </a:prstGeom>
        <a:solidFill>
          <a:srgbClr val="FFFFCC"/>
        </a:solidFill>
        <a:ln w="28575" cmpd="sng">
          <a:solidFill>
            <a:srgbClr val="FFC000"/>
          </a:solidFill>
          <a:headEnd type="none"/>
          <a:tailEnd type="none"/>
        </a:ln>
      </cdr:spPr>
      <cdr:txBody>
        <a:bodyPr vertOverflow="clip" wrap="square" lIns="36576" tIns="22860" rIns="36576" bIns="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в среднем по России - 104,2%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16</xdr:row>
      <xdr:rowOff>57150</xdr:rowOff>
    </xdr:from>
    <xdr:to>
      <xdr:col>7</xdr:col>
      <xdr:colOff>476250</xdr:colOff>
      <xdr:row>36</xdr:row>
      <xdr:rowOff>28575</xdr:rowOff>
    </xdr:to>
    <xdr:graphicFrame>
      <xdr:nvGraphicFramePr>
        <xdr:cNvPr id="1" name="Chart 1"/>
        <xdr:cNvGraphicFramePr/>
      </xdr:nvGraphicFramePr>
      <xdr:xfrm>
        <a:off x="19050" y="4591050"/>
        <a:ext cx="5867400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0.77375</cdr:x>
      <cdr:y>0.1485</cdr:y>
    </cdr:from>
    <cdr:to>
      <cdr:x>0.93225</cdr:x>
      <cdr:y>0.266</cdr:y>
    </cdr:to>
    <cdr:sp>
      <cdr:nvSpPr>
        <cdr:cNvPr id="1" name="AutoShape 2"/>
        <cdr:cNvSpPr>
          <a:spLocks/>
        </cdr:cNvSpPr>
      </cdr:nvSpPr>
      <cdr:spPr>
        <a:xfrm>
          <a:off x="4667250" y="733425"/>
          <a:ext cx="952500" cy="590550"/>
        </a:xfrm>
        <a:prstGeom prst="roundRect">
          <a:avLst/>
        </a:prstGeom>
        <a:solidFill>
          <a:srgbClr val="FFFFCC"/>
        </a:solidFill>
        <a:ln w="28575" cmpd="sng">
          <a:solidFill>
            <a:srgbClr val="FFC000"/>
          </a:solidFill>
          <a:headEnd type="none"/>
          <a:tailEnd type="none"/>
        </a:ln>
      </cdr:spPr>
      <cdr:txBody>
        <a:bodyPr vertOverflow="clip" wrap="square" lIns="36576" tIns="22860" rIns="36576" bIns="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в среднем по России - 232,5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123825</xdr:rowOff>
    </xdr:from>
    <xdr:to>
      <xdr:col>7</xdr:col>
      <xdr:colOff>514350</xdr:colOff>
      <xdr:row>36</xdr:row>
      <xdr:rowOff>161925</xdr:rowOff>
    </xdr:to>
    <xdr:graphicFrame>
      <xdr:nvGraphicFramePr>
        <xdr:cNvPr id="1" name="Chart 2"/>
        <xdr:cNvGraphicFramePr/>
      </xdr:nvGraphicFramePr>
      <xdr:xfrm>
        <a:off x="0" y="4638675"/>
        <a:ext cx="6038850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</cdr:x>
      <cdr:y>-0.01075</cdr:y>
    </cdr:from>
    <cdr:to>
      <cdr:x>-0.00325</cdr:x>
      <cdr:y>-0.009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19049" y="-47624"/>
          <a:ext cx="9525" cy="95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0.7165</cdr:x>
      <cdr:y>0.0915</cdr:y>
    </cdr:from>
    <cdr:to>
      <cdr:x>0.915</cdr:x>
      <cdr:y>0.21325</cdr:y>
    </cdr:to>
    <cdr:sp>
      <cdr:nvSpPr>
        <cdr:cNvPr id="2" name="AutoShape 3"/>
        <cdr:cNvSpPr>
          <a:spLocks/>
        </cdr:cNvSpPr>
      </cdr:nvSpPr>
      <cdr:spPr>
        <a:xfrm>
          <a:off x="4057650" y="476250"/>
          <a:ext cx="1123950" cy="638175"/>
        </a:xfrm>
        <a:prstGeom prst="roundRect">
          <a:avLst/>
        </a:prstGeom>
        <a:solidFill>
          <a:srgbClr val="FFFFCC"/>
        </a:solidFill>
        <a:ln w="28575" cmpd="sng">
          <a:solidFill>
            <a:srgbClr val="FFC000"/>
          </a:solidFill>
          <a:headEnd type="none"/>
          <a:tailEnd type="none"/>
        </a:ln>
      </cdr:spPr>
      <cdr:txBody>
        <a:bodyPr vertOverflow="clip" wrap="square" lIns="36576" tIns="22860" rIns="36576" bIns="0"/>
        <a:p>
          <a:pPr algn="ctr">
            <a:defRPr/>
          </a:pPr>
          <a:r>
            <a:rPr lang="en-US" cap="none" sz="1075" b="1" i="0" u="none" baseline="0">
              <a:solidFill>
                <a:srgbClr val="000000"/>
              </a:solidFill>
            </a:rPr>
            <a:t>в среднем по России - 
</a:t>
          </a:r>
          <a:r>
            <a:rPr lang="en-US" cap="none" sz="1075" b="1" i="0" u="none" baseline="0">
              <a:solidFill>
                <a:srgbClr val="000000"/>
              </a:solidFill>
            </a:rPr>
            <a:t>12,6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123825</xdr:rowOff>
    </xdr:from>
    <xdr:to>
      <xdr:col>7</xdr:col>
      <xdr:colOff>514350</xdr:colOff>
      <xdr:row>37</xdr:row>
      <xdr:rowOff>142875</xdr:rowOff>
    </xdr:to>
    <xdr:graphicFrame>
      <xdr:nvGraphicFramePr>
        <xdr:cNvPr id="1" name="Chart 1"/>
        <xdr:cNvGraphicFramePr/>
      </xdr:nvGraphicFramePr>
      <xdr:xfrm>
        <a:off x="0" y="4333875"/>
        <a:ext cx="5667375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0.08525</cdr:x>
      <cdr:y>0.08675</cdr:y>
    </cdr:from>
    <cdr:to>
      <cdr:x>0.3025</cdr:x>
      <cdr:y>0.22125</cdr:y>
    </cdr:to>
    <cdr:sp>
      <cdr:nvSpPr>
        <cdr:cNvPr id="1" name="AutoShape 2"/>
        <cdr:cNvSpPr>
          <a:spLocks/>
        </cdr:cNvSpPr>
      </cdr:nvSpPr>
      <cdr:spPr>
        <a:xfrm>
          <a:off x="485775" y="447675"/>
          <a:ext cx="1257300" cy="704850"/>
        </a:xfrm>
        <a:prstGeom prst="roundRect">
          <a:avLst/>
        </a:prstGeom>
        <a:solidFill>
          <a:srgbClr val="FFFFCC"/>
        </a:solidFill>
        <a:ln w="28575" cmpd="sng">
          <a:solidFill>
            <a:srgbClr val="FFC000"/>
          </a:solidFill>
          <a:headEnd type="none"/>
          <a:tailEnd type="none"/>
        </a:ln>
      </cdr:spPr>
      <cdr:txBody>
        <a:bodyPr vertOverflow="clip" wrap="square" lIns="36576" tIns="22860" rIns="36576" bIns="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в среднем по России  - 
</a:t>
          </a:r>
          <a:r>
            <a:rPr lang="en-US" cap="none" sz="1050" b="1" i="0" u="none" baseline="0">
              <a:solidFill>
                <a:srgbClr val="000000"/>
              </a:solidFill>
            </a:rPr>
            <a:t>14,6</a:t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104775</xdr:rowOff>
    </xdr:from>
    <xdr:to>
      <xdr:col>7</xdr:col>
      <xdr:colOff>447675</xdr:colOff>
      <xdr:row>37</xdr:row>
      <xdr:rowOff>161925</xdr:rowOff>
    </xdr:to>
    <xdr:graphicFrame>
      <xdr:nvGraphicFramePr>
        <xdr:cNvPr id="1" name="Chart 1"/>
        <xdr:cNvGraphicFramePr/>
      </xdr:nvGraphicFramePr>
      <xdr:xfrm>
        <a:off x="9525" y="4314825"/>
        <a:ext cx="58007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0.0555</cdr:x>
      <cdr:y>0.05825</cdr:y>
    </cdr:from>
    <cdr:to>
      <cdr:x>0.27025</cdr:x>
      <cdr:y>0.1965</cdr:y>
    </cdr:to>
    <cdr:sp>
      <cdr:nvSpPr>
        <cdr:cNvPr id="1" name="AutoShape 2"/>
        <cdr:cNvSpPr>
          <a:spLocks/>
        </cdr:cNvSpPr>
      </cdr:nvSpPr>
      <cdr:spPr>
        <a:xfrm>
          <a:off x="314325" y="304800"/>
          <a:ext cx="1219200" cy="723900"/>
        </a:xfrm>
        <a:prstGeom prst="roundRect">
          <a:avLst/>
        </a:prstGeom>
        <a:solidFill>
          <a:srgbClr val="FFFFCC"/>
        </a:solidFill>
        <a:ln w="28575" cmpd="sng">
          <a:solidFill>
            <a:srgbClr val="FFC000"/>
          </a:solidFill>
          <a:headEnd type="none"/>
          <a:tailEnd type="none"/>
        </a:ln>
      </cdr:spPr>
      <cdr:txBody>
        <a:bodyPr vertOverflow="clip" wrap="square" lIns="36576" tIns="22860" rIns="36576" bIns="0"/>
        <a:p>
          <a:pPr algn="ctr">
            <a:defRPr/>
          </a:pPr>
          <a:r>
            <a:rPr lang="en-US" cap="none" sz="1075" b="1" i="0" u="none" baseline="0">
              <a:solidFill>
                <a:srgbClr val="000000"/>
              </a:solidFill>
            </a:rPr>
            <a:t>в среднем по России - 
</a:t>
          </a:r>
          <a:r>
            <a:rPr lang="en-US" cap="none" sz="1075" b="1" i="0" u="none" baseline="0">
              <a:solidFill>
                <a:srgbClr val="000000"/>
              </a:solidFill>
            </a:rPr>
            <a:t>7,6</a:t>
          </a: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123825</xdr:rowOff>
    </xdr:from>
    <xdr:to>
      <xdr:col>7</xdr:col>
      <xdr:colOff>514350</xdr:colOff>
      <xdr:row>37</xdr:row>
      <xdr:rowOff>161925</xdr:rowOff>
    </xdr:to>
    <xdr:graphicFrame>
      <xdr:nvGraphicFramePr>
        <xdr:cNvPr id="1" name="Chart 1"/>
        <xdr:cNvGraphicFramePr/>
      </xdr:nvGraphicFramePr>
      <xdr:xfrm>
        <a:off x="0" y="4333875"/>
        <a:ext cx="5667375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0.1305</cdr:x>
      <cdr:y>0.35775</cdr:y>
    </cdr:from>
    <cdr:to>
      <cdr:x>0.31</cdr:x>
      <cdr:y>0.47775</cdr:y>
    </cdr:to>
    <cdr:sp>
      <cdr:nvSpPr>
        <cdr:cNvPr id="1" name="AutoShape 2"/>
        <cdr:cNvSpPr>
          <a:spLocks/>
        </cdr:cNvSpPr>
      </cdr:nvSpPr>
      <cdr:spPr>
        <a:xfrm>
          <a:off x="771525" y="1866900"/>
          <a:ext cx="1066800" cy="628650"/>
        </a:xfrm>
        <a:prstGeom prst="roundRect">
          <a:avLst/>
        </a:prstGeom>
        <a:solidFill>
          <a:srgbClr val="FFFFCC"/>
        </a:solidFill>
        <a:ln w="28575" cmpd="sng">
          <a:solidFill>
            <a:srgbClr val="FFC000"/>
          </a:solidFill>
          <a:headEnd type="none"/>
          <a:tailEnd type="none"/>
        </a:ln>
      </cdr:spPr>
      <cdr:txBody>
        <a:bodyPr vertOverflow="clip" wrap="square" lIns="36576" tIns="22860" rIns="36576" bIns="0"/>
        <a:p>
          <a:pPr algn="ctr">
            <a:defRPr/>
          </a:pPr>
          <a:r>
            <a:rPr lang="en-US" cap="none" sz="1075" b="1" i="0" u="none" baseline="0">
              <a:solidFill>
                <a:srgbClr val="000000"/>
              </a:solidFill>
            </a:rPr>
            <a:t>в среднем по России - 
</a:t>
          </a:r>
          <a:r>
            <a:rPr lang="en-US" cap="none" sz="1075" b="1" i="0" u="none" baseline="0">
              <a:solidFill>
                <a:srgbClr val="000000"/>
              </a:solidFill>
            </a:rPr>
            <a:t>-2,0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28575</xdr:rowOff>
    </xdr:from>
    <xdr:to>
      <xdr:col>7</xdr:col>
      <xdr:colOff>438150</xdr:colOff>
      <xdr:row>35</xdr:row>
      <xdr:rowOff>209550</xdr:rowOff>
    </xdr:to>
    <xdr:graphicFrame>
      <xdr:nvGraphicFramePr>
        <xdr:cNvPr id="1" name="Chart 1"/>
        <xdr:cNvGraphicFramePr/>
      </xdr:nvGraphicFramePr>
      <xdr:xfrm>
        <a:off x="0" y="4600575"/>
        <a:ext cx="5762625" cy="488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123825</xdr:rowOff>
    </xdr:from>
    <xdr:to>
      <xdr:col>7</xdr:col>
      <xdr:colOff>514350</xdr:colOff>
      <xdr:row>37</xdr:row>
      <xdr:rowOff>161925</xdr:rowOff>
    </xdr:to>
    <xdr:graphicFrame>
      <xdr:nvGraphicFramePr>
        <xdr:cNvPr id="1" name="Chart 1"/>
        <xdr:cNvGraphicFramePr/>
      </xdr:nvGraphicFramePr>
      <xdr:xfrm>
        <a:off x="0" y="4305300"/>
        <a:ext cx="59436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0.748</cdr:x>
      <cdr:y>0.12575</cdr:y>
    </cdr:from>
    <cdr:to>
      <cdr:x>0.92675</cdr:x>
      <cdr:y>0.2715</cdr:y>
    </cdr:to>
    <cdr:sp>
      <cdr:nvSpPr>
        <cdr:cNvPr id="1" name="AutoShape 4"/>
        <cdr:cNvSpPr>
          <a:spLocks/>
        </cdr:cNvSpPr>
      </cdr:nvSpPr>
      <cdr:spPr>
        <a:xfrm>
          <a:off x="4438650" y="628650"/>
          <a:ext cx="1066800" cy="733425"/>
        </a:xfrm>
        <a:prstGeom prst="roundRect">
          <a:avLst/>
        </a:prstGeom>
        <a:solidFill>
          <a:srgbClr val="FFFFCC"/>
        </a:solidFill>
        <a:ln w="28575" cmpd="sng">
          <a:solidFill>
            <a:srgbClr val="FFC000"/>
          </a:solidFill>
          <a:headEnd type="none"/>
          <a:tailEnd type="none"/>
        </a:ln>
      </cdr:spPr>
      <cdr:txBody>
        <a:bodyPr vertOverflow="clip" wrap="square" lIns="36576" tIns="22860" rIns="36576" bIns="0"/>
        <a:p>
          <a:pPr algn="ctr">
            <a:defRPr/>
          </a:pPr>
          <a:r>
            <a:rPr lang="en-US" cap="none" sz="1075" b="1" i="0" u="none" baseline="0">
              <a:solidFill>
                <a:srgbClr val="000000"/>
              </a:solidFill>
            </a:rPr>
            <a:t>в среднем по России - 112,6%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57150</xdr:rowOff>
    </xdr:from>
    <xdr:to>
      <xdr:col>7</xdr:col>
      <xdr:colOff>400050</xdr:colOff>
      <xdr:row>36</xdr:row>
      <xdr:rowOff>133350</xdr:rowOff>
    </xdr:to>
    <xdr:graphicFrame>
      <xdr:nvGraphicFramePr>
        <xdr:cNvPr id="1" name="Chart 2"/>
        <xdr:cNvGraphicFramePr/>
      </xdr:nvGraphicFramePr>
      <xdr:xfrm>
        <a:off x="0" y="4467225"/>
        <a:ext cx="5943600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0.72425</cdr:x>
      <cdr:y>0.1685</cdr:y>
    </cdr:from>
    <cdr:to>
      <cdr:x>0.90525</cdr:x>
      <cdr:y>0.31625</cdr:y>
    </cdr:to>
    <cdr:sp>
      <cdr:nvSpPr>
        <cdr:cNvPr id="1" name="AutoShape 4"/>
        <cdr:cNvSpPr>
          <a:spLocks/>
        </cdr:cNvSpPr>
      </cdr:nvSpPr>
      <cdr:spPr>
        <a:xfrm>
          <a:off x="4219575" y="809625"/>
          <a:ext cx="1057275" cy="714375"/>
        </a:xfrm>
        <a:prstGeom prst="roundRect">
          <a:avLst/>
        </a:prstGeom>
        <a:solidFill>
          <a:srgbClr val="FFFFCC"/>
        </a:solidFill>
        <a:ln w="28575" cmpd="sng">
          <a:solidFill>
            <a:srgbClr val="FFC000"/>
          </a:solidFill>
          <a:headEnd type="none"/>
          <a:tailEnd type="none"/>
        </a:ln>
      </cdr:spPr>
      <cdr:txBody>
        <a:bodyPr vertOverflow="clip" wrap="square" lIns="36576" tIns="22860" rIns="36576" bIns="0"/>
        <a:p>
          <a:pPr algn="ctr">
            <a:defRPr/>
          </a:pPr>
          <a:r>
            <a:rPr lang="en-US" cap="none" sz="1075" b="1" i="0" u="none" baseline="0">
              <a:solidFill>
                <a:srgbClr val="000000"/>
              </a:solidFill>
            </a:rPr>
            <a:t>в среднем по России - 105,1%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57150</xdr:rowOff>
    </xdr:from>
    <xdr:to>
      <xdr:col>7</xdr:col>
      <xdr:colOff>400050</xdr:colOff>
      <xdr:row>35</xdr:row>
      <xdr:rowOff>190500</xdr:rowOff>
    </xdr:to>
    <xdr:graphicFrame>
      <xdr:nvGraphicFramePr>
        <xdr:cNvPr id="1" name="Chart 2"/>
        <xdr:cNvGraphicFramePr/>
      </xdr:nvGraphicFramePr>
      <xdr:xfrm>
        <a:off x="0" y="4762500"/>
        <a:ext cx="582930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0.744</cdr:x>
      <cdr:y>0.10225</cdr:y>
    </cdr:from>
    <cdr:to>
      <cdr:x>0.913</cdr:x>
      <cdr:y>0.24375</cdr:y>
    </cdr:to>
    <cdr:sp>
      <cdr:nvSpPr>
        <cdr:cNvPr id="1" name="AutoShape 5"/>
        <cdr:cNvSpPr>
          <a:spLocks/>
        </cdr:cNvSpPr>
      </cdr:nvSpPr>
      <cdr:spPr>
        <a:xfrm>
          <a:off x="4457700" y="485775"/>
          <a:ext cx="1009650" cy="676275"/>
        </a:xfrm>
        <a:prstGeom prst="roundRect">
          <a:avLst/>
        </a:prstGeom>
        <a:solidFill>
          <a:srgbClr val="FFFFCC"/>
        </a:solidFill>
        <a:ln w="28575" cmpd="sng">
          <a:solidFill>
            <a:srgbClr val="FFC000"/>
          </a:solidFill>
          <a:headEnd type="none"/>
          <a:tailEnd type="none"/>
        </a:ln>
      </cdr:spPr>
      <cdr:txBody>
        <a:bodyPr vertOverflow="clip" wrap="square" lIns="36576" tIns="22860" rIns="36576" bIns="0"/>
        <a:p>
          <a:pPr algn="ctr">
            <a:defRPr/>
          </a:pPr>
          <a:r>
            <a:rPr lang="en-US" cap="none" sz="1075" b="1" i="0" u="none" baseline="0">
              <a:solidFill>
                <a:srgbClr val="000000"/>
              </a:solidFill>
            </a:rPr>
            <a:t>в среднем по России - 106,9%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_Vyaznikova\&#1056;&#1072;&#1073;&#1086;&#1095;&#1080;&#1081;%20&#1089;&#1090;&#1086;&#1083;\&#1074;&#1103;&#1079;&#1085;&#1080;&#1082;&#1086;&#1074;&#1072;\&#1055;&#1060;&#1054;\&#1103;&#1085;&#1074;&#1072;&#1088;&#1100;-&#1084;&#1072;&#1088;&#1090;%202010\&#1055;&#1060;&#1054;-&#1103;&#1085;&#1074;&#1072;&#1088;&#1100;-&#1084;&#1072;&#1088;&#1090;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инд.произ."/>
      <sheetName val="инд.доб."/>
      <sheetName val="инд.обр."/>
      <sheetName val="Лист2"/>
      <sheetName val="Лист4"/>
      <sheetName val="мясо"/>
      <sheetName val="молоко"/>
      <sheetName val="КРС"/>
      <sheetName val="свиньи"/>
      <sheetName val="Лист2 (6)"/>
      <sheetName val="фин.рез"/>
      <sheetName val="убыт.организ."/>
      <sheetName val="Лист5"/>
      <sheetName val="безработица"/>
      <sheetName val="инфляция"/>
      <sheetName val="доходы"/>
      <sheetName val="зарплата"/>
      <sheetName val="Лист6"/>
      <sheetName val="розн.торговля"/>
      <sheetName val="общ.питание"/>
      <sheetName val="пл.услуги"/>
      <sheetName val="жилье"/>
      <sheetName val="Лист7"/>
      <sheetName val="родившиеся"/>
      <sheetName val="умершие"/>
      <sheetName val="млад.смертность"/>
      <sheetName val="ест.прирост"/>
      <sheetName val="Лист3"/>
    </sheetNames>
    <sheetDataSet>
      <sheetData sheetId="28">
        <row r="1">
          <cell r="B1" t="str">
            <v>субъекты</v>
          </cell>
        </row>
        <row r="2">
          <cell r="B2" t="str">
            <v>Башкортостан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workbookViewId="0" topLeftCell="A1">
      <selection activeCell="F31" sqref="F31"/>
    </sheetView>
  </sheetViews>
  <sheetFormatPr defaultColWidth="9.33203125" defaultRowHeight="12.75"/>
  <cols>
    <col min="1" max="1" width="25.33203125" style="0" customWidth="1"/>
    <col min="2" max="3" width="16.83203125" style="0" customWidth="1"/>
    <col min="4" max="4" width="14.33203125" style="0" customWidth="1"/>
    <col min="5" max="5" width="13.66015625" style="0" customWidth="1"/>
    <col min="6" max="6" width="14.83203125" style="0" customWidth="1"/>
    <col min="13" max="13" width="20.16015625" style="0" customWidth="1"/>
    <col min="14" max="14" width="18" style="0" customWidth="1"/>
  </cols>
  <sheetData>
    <row r="1" spans="1:6" ht="39.75" customHeight="1">
      <c r="A1" s="218" t="s">
        <v>43</v>
      </c>
      <c r="B1" s="218"/>
      <c r="C1" s="219"/>
      <c r="D1" s="219"/>
      <c r="E1" s="219"/>
      <c r="F1" s="219"/>
    </row>
    <row r="2" spans="1:6" ht="184.5" customHeight="1">
      <c r="A2" s="21" t="s">
        <v>15</v>
      </c>
      <c r="B2" s="7"/>
      <c r="C2" s="207" t="s">
        <v>44</v>
      </c>
      <c r="D2" s="207" t="s">
        <v>45</v>
      </c>
      <c r="E2" s="207" t="s">
        <v>46</v>
      </c>
      <c r="F2" s="207" t="s">
        <v>102</v>
      </c>
    </row>
    <row r="3" spans="1:6" ht="18.75">
      <c r="A3" s="216" t="s">
        <v>2</v>
      </c>
      <c r="B3" s="17">
        <v>2010</v>
      </c>
      <c r="C3" s="9">
        <v>7</v>
      </c>
      <c r="D3" s="9">
        <v>4</v>
      </c>
      <c r="E3" s="9">
        <v>8</v>
      </c>
      <c r="F3" s="9">
        <v>3</v>
      </c>
    </row>
    <row r="4" spans="1:6" ht="18.75">
      <c r="A4" s="217"/>
      <c r="B4" s="24">
        <v>2009</v>
      </c>
      <c r="C4" s="25">
        <v>1</v>
      </c>
      <c r="D4" s="25">
        <v>2</v>
      </c>
      <c r="E4" s="25">
        <v>2</v>
      </c>
      <c r="F4" s="25">
        <v>10</v>
      </c>
    </row>
    <row r="5" spans="1:6" ht="18.75">
      <c r="A5" s="216" t="s">
        <v>17</v>
      </c>
      <c r="B5" s="17">
        <v>2010</v>
      </c>
      <c r="C5" s="9">
        <v>5</v>
      </c>
      <c r="D5" s="9">
        <v>14</v>
      </c>
      <c r="E5" s="9">
        <v>6</v>
      </c>
      <c r="F5" s="9">
        <v>5</v>
      </c>
    </row>
    <row r="6" spans="1:6" ht="18.75">
      <c r="A6" s="217"/>
      <c r="B6" s="24">
        <v>2009</v>
      </c>
      <c r="C6" s="25">
        <v>2</v>
      </c>
      <c r="D6" s="25">
        <v>7</v>
      </c>
      <c r="E6" s="25">
        <v>1</v>
      </c>
      <c r="F6" s="25">
        <v>2</v>
      </c>
    </row>
    <row r="7" spans="1:6" ht="18.75">
      <c r="A7" s="216" t="s">
        <v>12</v>
      </c>
      <c r="B7" s="17">
        <v>2010</v>
      </c>
      <c r="C7" s="9">
        <v>2</v>
      </c>
      <c r="D7" s="9">
        <v>2</v>
      </c>
      <c r="E7" s="9">
        <v>5</v>
      </c>
      <c r="F7" s="9">
        <v>8</v>
      </c>
    </row>
    <row r="8" spans="1:6" ht="18.75">
      <c r="A8" s="217"/>
      <c r="B8" s="24">
        <v>2009</v>
      </c>
      <c r="C8" s="25">
        <v>9</v>
      </c>
      <c r="D8" s="25">
        <v>9</v>
      </c>
      <c r="E8" s="25">
        <v>4</v>
      </c>
      <c r="F8" s="25">
        <v>13</v>
      </c>
    </row>
    <row r="9" spans="1:6" ht="18.75">
      <c r="A9" s="216" t="s">
        <v>6</v>
      </c>
      <c r="B9" s="17">
        <v>2010</v>
      </c>
      <c r="C9" s="9">
        <v>13</v>
      </c>
      <c r="D9" s="9">
        <v>12</v>
      </c>
      <c r="E9" s="9">
        <v>8</v>
      </c>
      <c r="F9" s="9">
        <v>2</v>
      </c>
    </row>
    <row r="10" spans="1:6" ht="18.75">
      <c r="A10" s="217"/>
      <c r="B10" s="24">
        <v>2009</v>
      </c>
      <c r="C10" s="25">
        <v>5</v>
      </c>
      <c r="D10" s="25">
        <v>5</v>
      </c>
      <c r="E10" s="25">
        <v>10</v>
      </c>
      <c r="F10" s="25">
        <v>9</v>
      </c>
    </row>
    <row r="11" spans="1:18" s="6" customFormat="1" ht="18.75">
      <c r="A11" s="220" t="s">
        <v>1</v>
      </c>
      <c r="B11" s="17">
        <v>2010</v>
      </c>
      <c r="C11" s="10">
        <v>4</v>
      </c>
      <c r="D11" s="10">
        <v>11</v>
      </c>
      <c r="E11" s="10">
        <v>3</v>
      </c>
      <c r="F11" s="10">
        <v>9</v>
      </c>
      <c r="M11" s="4"/>
      <c r="N11" s="4"/>
      <c r="O11" s="4"/>
      <c r="P11" s="4"/>
      <c r="Q11" s="4"/>
      <c r="R11" s="4"/>
    </row>
    <row r="12" spans="1:18" s="6" customFormat="1" ht="18.75">
      <c r="A12" s="221"/>
      <c r="B12" s="24">
        <v>2009</v>
      </c>
      <c r="C12" s="125">
        <v>3</v>
      </c>
      <c r="D12" s="125">
        <v>6</v>
      </c>
      <c r="E12" s="125">
        <v>7</v>
      </c>
      <c r="F12" s="125">
        <v>4</v>
      </c>
      <c r="M12" s="4"/>
      <c r="N12" s="4"/>
      <c r="O12" s="4"/>
      <c r="P12" s="4"/>
      <c r="Q12" s="4"/>
      <c r="R12" s="4"/>
    </row>
    <row r="13" spans="1:18" ht="18.75">
      <c r="A13" s="216" t="s">
        <v>4</v>
      </c>
      <c r="B13" s="17">
        <v>2010</v>
      </c>
      <c r="C13" s="9">
        <v>9</v>
      </c>
      <c r="D13" s="9">
        <v>1</v>
      </c>
      <c r="E13" s="9">
        <v>9</v>
      </c>
      <c r="F13" s="9">
        <v>4</v>
      </c>
      <c r="M13" s="5"/>
      <c r="N13" s="5"/>
      <c r="O13" s="5"/>
      <c r="P13" s="5"/>
      <c r="Q13" s="5"/>
      <c r="R13" s="5"/>
    </row>
    <row r="14" spans="1:18" ht="18.75">
      <c r="A14" s="217"/>
      <c r="B14" s="24">
        <v>2009</v>
      </c>
      <c r="C14" s="25">
        <v>14</v>
      </c>
      <c r="D14" s="25">
        <v>14</v>
      </c>
      <c r="E14" s="25">
        <v>12</v>
      </c>
      <c r="F14" s="25">
        <v>8</v>
      </c>
      <c r="M14" s="5"/>
      <c r="N14" s="5"/>
      <c r="O14" s="5"/>
      <c r="P14" s="5"/>
      <c r="Q14" s="5"/>
      <c r="R14" s="5"/>
    </row>
    <row r="15" spans="1:18" ht="18.75">
      <c r="A15" s="216" t="s">
        <v>14</v>
      </c>
      <c r="B15" s="17">
        <v>2010</v>
      </c>
      <c r="C15" s="9">
        <v>3</v>
      </c>
      <c r="D15" s="9">
        <v>10</v>
      </c>
      <c r="E15" s="9">
        <v>2</v>
      </c>
      <c r="F15" s="9">
        <v>6</v>
      </c>
      <c r="M15" s="5"/>
      <c r="N15" s="5"/>
      <c r="O15" s="5"/>
      <c r="P15" s="5"/>
      <c r="Q15" s="5"/>
      <c r="R15" s="5"/>
    </row>
    <row r="16" spans="1:18" ht="18.75">
      <c r="A16" s="217"/>
      <c r="B16" s="24">
        <v>2009</v>
      </c>
      <c r="C16" s="25">
        <v>8</v>
      </c>
      <c r="D16" s="25">
        <v>4</v>
      </c>
      <c r="E16" s="25">
        <v>6</v>
      </c>
      <c r="F16" s="25">
        <v>11</v>
      </c>
      <c r="M16" s="5"/>
      <c r="N16" s="5"/>
      <c r="O16" s="5"/>
      <c r="P16" s="5"/>
      <c r="Q16" s="5"/>
      <c r="R16" s="5"/>
    </row>
    <row r="17" spans="1:17" ht="18.75">
      <c r="A17" s="216" t="s">
        <v>7</v>
      </c>
      <c r="B17" s="17">
        <v>2010</v>
      </c>
      <c r="C17" s="9">
        <v>14</v>
      </c>
      <c r="D17" s="9">
        <v>8</v>
      </c>
      <c r="E17" s="9">
        <v>10</v>
      </c>
      <c r="F17" s="9">
        <v>13</v>
      </c>
      <c r="M17" s="4"/>
      <c r="N17" s="4"/>
      <c r="O17" s="4"/>
      <c r="P17" s="4"/>
      <c r="Q17" s="4"/>
    </row>
    <row r="18" spans="1:17" ht="18.75">
      <c r="A18" s="217"/>
      <c r="B18" s="24">
        <v>2009</v>
      </c>
      <c r="C18" s="25">
        <v>10</v>
      </c>
      <c r="D18" s="25">
        <v>12</v>
      </c>
      <c r="E18" s="25">
        <v>9</v>
      </c>
      <c r="F18" s="25">
        <v>1</v>
      </c>
      <c r="M18" s="4"/>
      <c r="N18" s="4"/>
      <c r="O18" s="4"/>
      <c r="P18" s="4"/>
      <c r="Q18" s="4"/>
    </row>
    <row r="19" spans="1:17" ht="18.75">
      <c r="A19" s="216" t="s">
        <v>8</v>
      </c>
      <c r="B19" s="17">
        <v>2010</v>
      </c>
      <c r="C19" s="9">
        <v>6</v>
      </c>
      <c r="D19" s="9">
        <v>5</v>
      </c>
      <c r="E19" s="9">
        <v>7</v>
      </c>
      <c r="F19" s="9">
        <v>10</v>
      </c>
      <c r="M19" s="5"/>
      <c r="N19" s="5"/>
      <c r="O19" s="5"/>
      <c r="P19" s="5"/>
      <c r="Q19" s="5"/>
    </row>
    <row r="20" spans="1:17" ht="18.75">
      <c r="A20" s="217"/>
      <c r="B20" s="24">
        <v>2009</v>
      </c>
      <c r="C20" s="25">
        <v>12</v>
      </c>
      <c r="D20" s="25">
        <v>8</v>
      </c>
      <c r="E20" s="25">
        <v>11</v>
      </c>
      <c r="F20" s="25">
        <v>6</v>
      </c>
      <c r="M20" s="5"/>
      <c r="N20" s="5"/>
      <c r="O20" s="5"/>
      <c r="P20" s="5"/>
      <c r="Q20" s="5"/>
    </row>
    <row r="21" spans="1:17" ht="18.75">
      <c r="A21" s="216" t="s">
        <v>3</v>
      </c>
      <c r="B21" s="17">
        <v>2010</v>
      </c>
      <c r="C21" s="9">
        <v>12</v>
      </c>
      <c r="D21" s="9">
        <v>6</v>
      </c>
      <c r="E21" s="9">
        <v>12</v>
      </c>
      <c r="F21" s="9">
        <v>1</v>
      </c>
      <c r="M21" s="5"/>
      <c r="N21" s="5"/>
      <c r="O21" s="5"/>
      <c r="P21" s="5"/>
      <c r="Q21" s="5"/>
    </row>
    <row r="22" spans="1:17" ht="18.75">
      <c r="A22" s="217"/>
      <c r="B22" s="24">
        <v>2009</v>
      </c>
      <c r="C22" s="25">
        <v>4</v>
      </c>
      <c r="D22" s="25">
        <v>3</v>
      </c>
      <c r="E22" s="25">
        <v>5</v>
      </c>
      <c r="F22" s="25">
        <v>12</v>
      </c>
      <c r="M22" s="5"/>
      <c r="N22" s="5"/>
      <c r="O22" s="5"/>
      <c r="P22" s="5"/>
      <c r="Q22" s="5"/>
    </row>
    <row r="23" spans="1:17" ht="18.75">
      <c r="A23" s="216" t="s">
        <v>11</v>
      </c>
      <c r="B23" s="17">
        <v>2010</v>
      </c>
      <c r="C23" s="9">
        <v>10</v>
      </c>
      <c r="D23" s="9">
        <v>3</v>
      </c>
      <c r="E23" s="9">
        <v>11</v>
      </c>
      <c r="F23" s="9">
        <v>14</v>
      </c>
      <c r="M23" s="5"/>
      <c r="N23" s="5"/>
      <c r="O23" s="5"/>
      <c r="P23" s="5"/>
      <c r="Q23" s="5"/>
    </row>
    <row r="24" spans="1:17" ht="18.75">
      <c r="A24" s="217"/>
      <c r="B24" s="24">
        <v>2009</v>
      </c>
      <c r="C24" s="25">
        <v>7</v>
      </c>
      <c r="D24" s="25">
        <v>11</v>
      </c>
      <c r="E24" s="25">
        <v>3</v>
      </c>
      <c r="F24" s="25">
        <v>7</v>
      </c>
      <c r="M24" s="5"/>
      <c r="N24" s="5"/>
      <c r="O24" s="5"/>
      <c r="P24" s="5"/>
      <c r="Q24" s="5"/>
    </row>
    <row r="25" spans="1:17" ht="18.75">
      <c r="A25" s="216" t="s">
        <v>5</v>
      </c>
      <c r="B25" s="17">
        <v>2010</v>
      </c>
      <c r="C25" s="9">
        <v>8</v>
      </c>
      <c r="D25" s="9">
        <v>9</v>
      </c>
      <c r="E25" s="9">
        <v>4</v>
      </c>
      <c r="F25" s="9">
        <v>12</v>
      </c>
      <c r="M25" s="5"/>
      <c r="N25" s="5"/>
      <c r="O25" s="5"/>
      <c r="P25" s="5"/>
      <c r="Q25" s="5"/>
    </row>
    <row r="26" spans="1:17" ht="18.75">
      <c r="A26" s="217"/>
      <c r="B26" s="24">
        <v>2009</v>
      </c>
      <c r="C26" s="25">
        <v>11</v>
      </c>
      <c r="D26" s="25">
        <v>1</v>
      </c>
      <c r="E26" s="25">
        <v>14</v>
      </c>
      <c r="F26" s="25">
        <v>7</v>
      </c>
      <c r="M26" s="5"/>
      <c r="N26" s="5"/>
      <c r="O26" s="5"/>
      <c r="P26" s="5"/>
      <c r="Q26" s="5"/>
    </row>
    <row r="27" spans="1:17" ht="18.75">
      <c r="A27" s="216" t="s">
        <v>9</v>
      </c>
      <c r="B27" s="17">
        <v>2010</v>
      </c>
      <c r="C27" s="9">
        <v>11</v>
      </c>
      <c r="D27" s="9">
        <v>13</v>
      </c>
      <c r="E27" s="9">
        <v>9</v>
      </c>
      <c r="F27" s="9">
        <v>11</v>
      </c>
      <c r="M27" s="5"/>
      <c r="N27" s="5"/>
      <c r="O27" s="5"/>
      <c r="P27" s="5"/>
      <c r="Q27" s="5"/>
    </row>
    <row r="28" spans="1:17" ht="18.75">
      <c r="A28" s="217"/>
      <c r="B28" s="24">
        <v>2009</v>
      </c>
      <c r="C28" s="25">
        <v>6</v>
      </c>
      <c r="D28" s="25">
        <v>13</v>
      </c>
      <c r="E28" s="25">
        <v>8</v>
      </c>
      <c r="F28" s="25">
        <v>3</v>
      </c>
      <c r="M28" s="5"/>
      <c r="N28" s="5"/>
      <c r="O28" s="5"/>
      <c r="P28" s="5"/>
      <c r="Q28" s="5"/>
    </row>
    <row r="29" spans="1:17" ht="18.75">
      <c r="A29" s="216" t="s">
        <v>10</v>
      </c>
      <c r="B29" s="17">
        <v>2010</v>
      </c>
      <c r="C29" s="9">
        <v>1</v>
      </c>
      <c r="D29" s="9">
        <v>7</v>
      </c>
      <c r="E29" s="9">
        <v>1</v>
      </c>
      <c r="F29" s="9">
        <v>7</v>
      </c>
      <c r="M29" s="5"/>
      <c r="N29" s="5"/>
      <c r="O29" s="5"/>
      <c r="P29" s="5"/>
      <c r="Q29" s="5"/>
    </row>
    <row r="30" spans="1:14" ht="18.75">
      <c r="A30" s="217"/>
      <c r="B30" s="24">
        <v>2009</v>
      </c>
      <c r="C30" s="25">
        <v>13</v>
      </c>
      <c r="D30" s="25">
        <v>10</v>
      </c>
      <c r="E30" s="25">
        <v>13</v>
      </c>
      <c r="F30" s="25">
        <v>5</v>
      </c>
      <c r="M30" s="4"/>
      <c r="N30" s="4"/>
    </row>
    <row r="31" spans="13:14" ht="12.75">
      <c r="M31" s="5"/>
      <c r="N31" s="5"/>
    </row>
    <row r="32" spans="13:14" ht="12.75">
      <c r="M32" s="5"/>
      <c r="N32" s="5"/>
    </row>
    <row r="33" spans="13:14" ht="12.75" customHeight="1">
      <c r="M33" s="5"/>
      <c r="N33" s="5"/>
    </row>
    <row r="34" spans="13:14" ht="12.75" customHeight="1">
      <c r="M34" s="5"/>
      <c r="N34" s="5"/>
    </row>
    <row r="35" spans="13:14" ht="12.75" customHeight="1">
      <c r="M35" s="5"/>
      <c r="N35" s="5"/>
    </row>
    <row r="36" spans="13:14" ht="12.75" customHeight="1">
      <c r="M36" s="5"/>
      <c r="N36" s="5"/>
    </row>
    <row r="37" spans="13:14" ht="12.75" customHeight="1">
      <c r="M37" s="5"/>
      <c r="N37" s="5"/>
    </row>
    <row r="38" spans="13:14" ht="12.75" customHeight="1">
      <c r="M38" s="5"/>
      <c r="N38" s="5"/>
    </row>
    <row r="39" spans="13:14" ht="12.75" customHeight="1">
      <c r="M39" s="5"/>
      <c r="N39" s="5"/>
    </row>
    <row r="40" spans="13:14" ht="12.75" customHeight="1">
      <c r="M40" s="5"/>
      <c r="N40" s="5"/>
    </row>
    <row r="41" spans="13:14" ht="12.75" customHeight="1">
      <c r="M41" s="5"/>
      <c r="N41" s="5"/>
    </row>
    <row r="42" spans="13:14" ht="12.75" customHeight="1">
      <c r="M42" s="5"/>
      <c r="N42" s="5"/>
    </row>
    <row r="43" spans="13:14" ht="12.75" customHeight="1">
      <c r="M43" s="5"/>
      <c r="N43" s="5"/>
    </row>
    <row r="44" spans="13:14" ht="12.75" customHeight="1">
      <c r="M44" s="5"/>
      <c r="N44" s="5"/>
    </row>
    <row r="45" ht="12.75" customHeight="1"/>
  </sheetData>
  <sheetProtection/>
  <mergeCells count="15">
    <mergeCell ref="A1:F1"/>
    <mergeCell ref="A3:A4"/>
    <mergeCell ref="A5:A6"/>
    <mergeCell ref="A7:A8"/>
    <mergeCell ref="A9:A10"/>
    <mergeCell ref="A11:A12"/>
    <mergeCell ref="A25:A26"/>
    <mergeCell ref="A27:A28"/>
    <mergeCell ref="A29:A30"/>
    <mergeCell ref="A13:A14"/>
    <mergeCell ref="A15:A16"/>
    <mergeCell ref="A17:A18"/>
    <mergeCell ref="A19:A20"/>
    <mergeCell ref="A21:A22"/>
    <mergeCell ref="A23:A24"/>
  </mergeCells>
  <printOptions horizontalCentered="1" verticalCentered="1"/>
  <pageMargins left="0.3937007874015748" right="0.3937007874015748" top="0.3937007874015748" bottom="0.3937007874015748" header="0" footer="0"/>
  <pageSetup firstPageNumber="8" useFirstPageNumber="1" horizontalDpi="600" verticalDpi="600" orientation="portrait" paperSize="9" r:id="rId1"/>
  <headerFooter alignWithMargins="0">
    <oddHeader>&amp;R9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71"/>
  <sheetViews>
    <sheetView workbookViewId="0" topLeftCell="A16">
      <selection activeCell="G16" sqref="G16"/>
    </sheetView>
  </sheetViews>
  <sheetFormatPr defaultColWidth="9.33203125" defaultRowHeight="12.75"/>
  <cols>
    <col min="1" max="1" width="4" style="0" customWidth="1"/>
    <col min="2" max="2" width="6" style="0" customWidth="1"/>
    <col min="3" max="3" width="21.16015625" style="0" customWidth="1"/>
    <col min="4" max="4" width="18.5" style="0" customWidth="1"/>
    <col min="5" max="5" width="18.16015625" style="0" customWidth="1"/>
    <col min="6" max="6" width="19.33203125" style="0" customWidth="1"/>
    <col min="8" max="8" width="6.5" style="0" customWidth="1"/>
    <col min="9" max="9" width="24.66015625" style="0" customWidth="1"/>
  </cols>
  <sheetData>
    <row r="1" spans="1:14" ht="33.75" customHeight="1">
      <c r="A1" s="222" t="s">
        <v>66</v>
      </c>
      <c r="B1" s="222"/>
      <c r="C1" s="222"/>
      <c r="D1" s="222"/>
      <c r="E1" s="222"/>
      <c r="F1" s="222"/>
      <c r="G1" s="222"/>
      <c r="H1" s="222"/>
      <c r="I1" s="16"/>
      <c r="J1" s="16"/>
      <c r="K1" s="16"/>
      <c r="L1" s="16"/>
      <c r="M1" s="64"/>
      <c r="N1" s="64"/>
    </row>
    <row r="2" spans="1:6" ht="67.5" customHeight="1">
      <c r="A2" s="1"/>
      <c r="B2" s="1"/>
      <c r="C2" s="11"/>
      <c r="D2" s="12" t="s">
        <v>105</v>
      </c>
      <c r="E2" s="12" t="s">
        <v>104</v>
      </c>
      <c r="F2" s="12" t="s">
        <v>122</v>
      </c>
    </row>
    <row r="3" spans="3:6" ht="19.5" customHeight="1">
      <c r="C3" s="65" t="s">
        <v>2</v>
      </c>
      <c r="D3" s="77">
        <v>89.9</v>
      </c>
      <c r="E3" s="54">
        <v>100.4</v>
      </c>
      <c r="F3" s="15">
        <f>D3-E3</f>
        <v>-10.5</v>
      </c>
    </row>
    <row r="4" spans="3:6" ht="19.5" customHeight="1">
      <c r="C4" s="65" t="s">
        <v>17</v>
      </c>
      <c r="D4" s="77">
        <v>91.3</v>
      </c>
      <c r="E4" s="54">
        <v>88.6</v>
      </c>
      <c r="F4" s="15">
        <f aca="true" t="shared" si="0" ref="F4:F16">D4-E4</f>
        <v>2.700000000000003</v>
      </c>
    </row>
    <row r="5" spans="3:6" ht="19.5" customHeight="1">
      <c r="C5" s="65" t="s">
        <v>12</v>
      </c>
      <c r="D5" s="77">
        <v>99.2</v>
      </c>
      <c r="E5" s="54">
        <v>99.6</v>
      </c>
      <c r="F5" s="15">
        <f t="shared" si="0"/>
        <v>-0.3999999999999915</v>
      </c>
    </row>
    <row r="6" spans="3:6" ht="19.5" customHeight="1">
      <c r="C6" s="65" t="s">
        <v>6</v>
      </c>
      <c r="D6" s="113">
        <v>100.4</v>
      </c>
      <c r="E6" s="54">
        <v>100.6</v>
      </c>
      <c r="F6" s="15">
        <f t="shared" si="0"/>
        <v>-0.19999999999998863</v>
      </c>
    </row>
    <row r="7" spans="3:6" ht="19.5" customHeight="1">
      <c r="C7" s="66" t="s">
        <v>1</v>
      </c>
      <c r="D7" s="204">
        <v>97.2</v>
      </c>
      <c r="E7" s="32">
        <v>94.3</v>
      </c>
      <c r="F7" s="20">
        <f t="shared" si="0"/>
        <v>2.9000000000000057</v>
      </c>
    </row>
    <row r="8" spans="3:6" ht="19.5" customHeight="1">
      <c r="C8" s="65" t="s">
        <v>4</v>
      </c>
      <c r="D8" s="77">
        <v>97.5</v>
      </c>
      <c r="E8" s="54">
        <v>96.2</v>
      </c>
      <c r="F8" s="15">
        <f t="shared" si="0"/>
        <v>1.2999999999999972</v>
      </c>
    </row>
    <row r="9" spans="3:6" ht="19.5" customHeight="1">
      <c r="C9" s="65" t="s">
        <v>14</v>
      </c>
      <c r="D9" s="77">
        <v>96.3</v>
      </c>
      <c r="E9" s="54">
        <v>95.7</v>
      </c>
      <c r="F9" s="15">
        <f t="shared" si="0"/>
        <v>0.5999999999999943</v>
      </c>
    </row>
    <row r="10" spans="3:6" ht="19.5" customHeight="1">
      <c r="C10" s="65" t="s">
        <v>60</v>
      </c>
      <c r="D10" s="77">
        <v>95.4</v>
      </c>
      <c r="E10" s="54">
        <v>91</v>
      </c>
      <c r="F10" s="15">
        <f t="shared" si="0"/>
        <v>4.400000000000006</v>
      </c>
    </row>
    <row r="11" spans="3:6" ht="19.5" customHeight="1">
      <c r="C11" s="65" t="s">
        <v>61</v>
      </c>
      <c r="D11" s="113">
        <v>98.9</v>
      </c>
      <c r="E11" s="54">
        <v>92.5</v>
      </c>
      <c r="F11" s="15">
        <f t="shared" si="0"/>
        <v>6.400000000000006</v>
      </c>
    </row>
    <row r="12" spans="3:6" ht="19.5" customHeight="1">
      <c r="C12" s="65" t="s">
        <v>62</v>
      </c>
      <c r="D12" s="77">
        <v>91.3</v>
      </c>
      <c r="E12" s="54">
        <v>97</v>
      </c>
      <c r="F12" s="15">
        <f t="shared" si="0"/>
        <v>-5.700000000000003</v>
      </c>
    </row>
    <row r="13" spans="3:6" ht="19.5" customHeight="1">
      <c r="C13" s="65" t="s">
        <v>63</v>
      </c>
      <c r="D13" s="77">
        <v>94.9</v>
      </c>
      <c r="E13" s="54">
        <v>93.9</v>
      </c>
      <c r="F13" s="15">
        <f t="shared" si="0"/>
        <v>1</v>
      </c>
    </row>
    <row r="14" spans="3:6" ht="19.5" customHeight="1">
      <c r="C14" s="65" t="s">
        <v>64</v>
      </c>
      <c r="D14" s="113">
        <v>99.6</v>
      </c>
      <c r="E14" s="54">
        <v>93.7</v>
      </c>
      <c r="F14" s="15">
        <f t="shared" si="0"/>
        <v>5.8999999999999915</v>
      </c>
    </row>
    <row r="15" spans="3:6" ht="19.5" customHeight="1">
      <c r="C15" s="65" t="s">
        <v>9</v>
      </c>
      <c r="D15" s="77">
        <v>99.2</v>
      </c>
      <c r="E15" s="54">
        <v>100.6</v>
      </c>
      <c r="F15" s="15">
        <f t="shared" si="0"/>
        <v>-1.3999999999999915</v>
      </c>
    </row>
    <row r="16" spans="3:6" ht="19.5" customHeight="1">
      <c r="C16" s="65" t="s">
        <v>65</v>
      </c>
      <c r="D16" s="113">
        <v>103</v>
      </c>
      <c r="E16" s="54">
        <v>93.8</v>
      </c>
      <c r="F16" s="15">
        <f t="shared" si="0"/>
        <v>9.200000000000003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>
      <c r="K24" s="2"/>
    </row>
    <row r="25" ht="19.5" customHeight="1">
      <c r="K25" s="2"/>
    </row>
    <row r="26" ht="19.5" customHeight="1">
      <c r="K26" s="2"/>
    </row>
    <row r="27" ht="19.5" customHeight="1">
      <c r="K27" s="3"/>
    </row>
    <row r="28" ht="19.5" customHeight="1">
      <c r="K28" s="2"/>
    </row>
    <row r="29" ht="19.5" customHeight="1">
      <c r="K29" s="2"/>
    </row>
    <row r="30" ht="19.5" customHeight="1">
      <c r="K30" s="2"/>
    </row>
    <row r="31" ht="19.5" customHeight="1">
      <c r="K31" s="2"/>
    </row>
    <row r="32" ht="19.5" customHeight="1">
      <c r="K32" s="2"/>
    </row>
    <row r="33" ht="19.5" customHeight="1">
      <c r="K33" s="2"/>
    </row>
    <row r="34" ht="19.5" customHeight="1">
      <c r="K34" s="2"/>
    </row>
    <row r="35" ht="19.5" customHeight="1">
      <c r="K35" s="2"/>
    </row>
    <row r="36" ht="19.5" customHeight="1">
      <c r="K36" s="2"/>
    </row>
    <row r="37" ht="19.5" customHeight="1">
      <c r="K37" s="2"/>
    </row>
    <row r="38" ht="19.5" customHeight="1">
      <c r="C38" t="s">
        <v>100</v>
      </c>
    </row>
    <row r="39" spans="4:10" ht="19.5" customHeight="1">
      <c r="D39">
        <v>2010</v>
      </c>
      <c r="G39">
        <v>2010</v>
      </c>
      <c r="J39">
        <v>2009</v>
      </c>
    </row>
    <row r="40" spans="3:11" ht="25.5">
      <c r="C40" t="s">
        <v>15</v>
      </c>
      <c r="D40" t="s">
        <v>74</v>
      </c>
      <c r="E40" s="33" t="s">
        <v>16</v>
      </c>
      <c r="G40" s="126" t="s">
        <v>69</v>
      </c>
      <c r="H40" t="s">
        <v>13</v>
      </c>
      <c r="I40" t="s">
        <v>15</v>
      </c>
      <c r="J40" t="s">
        <v>74</v>
      </c>
      <c r="K40" t="s">
        <v>16</v>
      </c>
    </row>
    <row r="41" spans="3:11" ht="15.75">
      <c r="C41" s="65" t="s">
        <v>65</v>
      </c>
      <c r="D41" s="113">
        <v>103</v>
      </c>
      <c r="E41">
        <v>1</v>
      </c>
      <c r="F41" s="65" t="s">
        <v>65</v>
      </c>
      <c r="G41" s="113">
        <v>103</v>
      </c>
      <c r="H41">
        <v>97</v>
      </c>
      <c r="I41" s="65" t="s">
        <v>6</v>
      </c>
      <c r="J41" s="54">
        <v>100.6</v>
      </c>
      <c r="K41">
        <v>1</v>
      </c>
    </row>
    <row r="42" spans="3:11" ht="15.75">
      <c r="C42" s="65" t="s">
        <v>6</v>
      </c>
      <c r="D42" s="113">
        <v>100.4</v>
      </c>
      <c r="E42">
        <v>2</v>
      </c>
      <c r="F42" s="65" t="s">
        <v>6</v>
      </c>
      <c r="G42" s="113">
        <v>100.4</v>
      </c>
      <c r="H42">
        <v>97</v>
      </c>
      <c r="I42" s="65" t="s">
        <v>9</v>
      </c>
      <c r="J42" s="54">
        <v>100.6</v>
      </c>
      <c r="K42">
        <v>1</v>
      </c>
    </row>
    <row r="43" spans="3:11" ht="15.75">
      <c r="C43" s="65" t="s">
        <v>64</v>
      </c>
      <c r="D43" s="113">
        <v>99.6</v>
      </c>
      <c r="E43">
        <v>3</v>
      </c>
      <c r="F43" s="65" t="s">
        <v>64</v>
      </c>
      <c r="G43" s="113">
        <v>99.6</v>
      </c>
      <c r="H43">
        <v>97</v>
      </c>
      <c r="I43" s="65" t="s">
        <v>2</v>
      </c>
      <c r="J43" s="54">
        <v>100.4</v>
      </c>
      <c r="K43">
        <v>2</v>
      </c>
    </row>
    <row r="44" spans="3:11" ht="15.75">
      <c r="C44" s="65" t="s">
        <v>12</v>
      </c>
      <c r="D44" s="77">
        <v>99.2</v>
      </c>
      <c r="E44">
        <v>4</v>
      </c>
      <c r="F44" s="65" t="s">
        <v>12</v>
      </c>
      <c r="G44" s="77">
        <v>99.2</v>
      </c>
      <c r="H44">
        <v>97</v>
      </c>
      <c r="I44" s="65" t="s">
        <v>12</v>
      </c>
      <c r="J44" s="54">
        <v>99.6</v>
      </c>
      <c r="K44">
        <v>3</v>
      </c>
    </row>
    <row r="45" spans="3:11" ht="15.75">
      <c r="C45" s="65" t="s">
        <v>9</v>
      </c>
      <c r="D45" s="77">
        <v>99.2</v>
      </c>
      <c r="E45">
        <v>4</v>
      </c>
      <c r="F45" s="65" t="s">
        <v>9</v>
      </c>
      <c r="G45" s="77">
        <v>99.2</v>
      </c>
      <c r="H45">
        <v>97</v>
      </c>
      <c r="I45" s="65" t="s">
        <v>62</v>
      </c>
      <c r="J45" s="54">
        <v>97</v>
      </c>
      <c r="K45">
        <v>4</v>
      </c>
    </row>
    <row r="46" spans="3:11" ht="15.75">
      <c r="C46" s="65" t="s">
        <v>61</v>
      </c>
      <c r="D46" s="113">
        <v>98.9</v>
      </c>
      <c r="E46">
        <v>5</v>
      </c>
      <c r="F46" s="65" t="s">
        <v>61</v>
      </c>
      <c r="G46" s="113">
        <v>98.9</v>
      </c>
      <c r="H46">
        <v>97</v>
      </c>
      <c r="I46" s="65" t="s">
        <v>4</v>
      </c>
      <c r="J46" s="54">
        <v>96.2</v>
      </c>
      <c r="K46">
        <v>5</v>
      </c>
    </row>
    <row r="47" spans="3:11" ht="15.75">
      <c r="C47" s="65" t="s">
        <v>4</v>
      </c>
      <c r="D47" s="77">
        <v>97.5</v>
      </c>
      <c r="E47">
        <v>6</v>
      </c>
      <c r="F47" s="65" t="s">
        <v>4</v>
      </c>
      <c r="G47" s="77">
        <v>97.5</v>
      </c>
      <c r="H47">
        <v>97</v>
      </c>
      <c r="I47" s="65" t="s">
        <v>14</v>
      </c>
      <c r="J47" s="54">
        <v>95.7</v>
      </c>
      <c r="K47">
        <v>6</v>
      </c>
    </row>
    <row r="48" spans="3:11" ht="15.75">
      <c r="C48" s="66" t="s">
        <v>1</v>
      </c>
      <c r="D48" s="77">
        <v>97.2</v>
      </c>
      <c r="E48">
        <v>7</v>
      </c>
      <c r="F48" s="66" t="s">
        <v>1</v>
      </c>
      <c r="G48" s="77">
        <v>97.2</v>
      </c>
      <c r="H48">
        <v>97</v>
      </c>
      <c r="I48" s="66" t="s">
        <v>1</v>
      </c>
      <c r="J48" s="54">
        <v>94.3</v>
      </c>
      <c r="K48">
        <v>7</v>
      </c>
    </row>
    <row r="49" spans="3:11" ht="15.75">
      <c r="C49" s="65" t="s">
        <v>14</v>
      </c>
      <c r="D49" s="77">
        <v>96.3</v>
      </c>
      <c r="E49">
        <v>8</v>
      </c>
      <c r="F49" s="65" t="s">
        <v>14</v>
      </c>
      <c r="G49" s="77">
        <v>96.3</v>
      </c>
      <c r="H49">
        <v>97</v>
      </c>
      <c r="I49" s="65" t="s">
        <v>63</v>
      </c>
      <c r="J49" s="54">
        <v>93.9</v>
      </c>
      <c r="K49">
        <v>8</v>
      </c>
    </row>
    <row r="50" spans="3:11" ht="15.75">
      <c r="C50" s="65" t="s">
        <v>60</v>
      </c>
      <c r="D50" s="77">
        <v>95.4</v>
      </c>
      <c r="E50">
        <v>9</v>
      </c>
      <c r="F50" s="65" t="s">
        <v>60</v>
      </c>
      <c r="G50" s="77">
        <v>95.4</v>
      </c>
      <c r="H50">
        <v>97</v>
      </c>
      <c r="I50" s="65" t="s">
        <v>65</v>
      </c>
      <c r="J50" s="54">
        <v>93.8</v>
      </c>
      <c r="K50">
        <v>9</v>
      </c>
    </row>
    <row r="51" spans="3:11" ht="15.75">
      <c r="C51" s="65" t="s">
        <v>63</v>
      </c>
      <c r="D51" s="77">
        <v>94.9</v>
      </c>
      <c r="E51">
        <v>10</v>
      </c>
      <c r="F51" s="65" t="s">
        <v>63</v>
      </c>
      <c r="G51" s="77">
        <v>94.9</v>
      </c>
      <c r="H51">
        <v>97</v>
      </c>
      <c r="I51" s="65" t="s">
        <v>64</v>
      </c>
      <c r="J51" s="54">
        <v>93.7</v>
      </c>
      <c r="K51">
        <v>10</v>
      </c>
    </row>
    <row r="52" spans="3:11" ht="15.75">
      <c r="C52" s="65" t="s">
        <v>17</v>
      </c>
      <c r="D52" s="77">
        <v>91.3</v>
      </c>
      <c r="E52">
        <v>11</v>
      </c>
      <c r="F52" s="65" t="s">
        <v>17</v>
      </c>
      <c r="G52" s="77">
        <v>91.3</v>
      </c>
      <c r="H52">
        <v>97</v>
      </c>
      <c r="I52" s="65" t="s">
        <v>61</v>
      </c>
      <c r="J52" s="54">
        <v>92.5</v>
      </c>
      <c r="K52">
        <v>11</v>
      </c>
    </row>
    <row r="53" spans="3:11" ht="15.75">
      <c r="C53" s="65" t="s">
        <v>62</v>
      </c>
      <c r="D53" s="77">
        <v>91.3</v>
      </c>
      <c r="E53">
        <v>11</v>
      </c>
      <c r="F53" s="65" t="s">
        <v>62</v>
      </c>
      <c r="G53" s="77">
        <v>91.3</v>
      </c>
      <c r="H53">
        <v>97</v>
      </c>
      <c r="I53" s="65" t="s">
        <v>60</v>
      </c>
      <c r="J53" s="54">
        <v>91</v>
      </c>
      <c r="K53">
        <v>12</v>
      </c>
    </row>
    <row r="54" spans="3:11" ht="15.75">
      <c r="C54" s="65" t="s">
        <v>2</v>
      </c>
      <c r="D54" s="77">
        <v>89.9</v>
      </c>
      <c r="E54">
        <v>12</v>
      </c>
      <c r="F54" s="65" t="s">
        <v>2</v>
      </c>
      <c r="G54" s="77">
        <v>89.9</v>
      </c>
      <c r="H54">
        <v>97</v>
      </c>
      <c r="I54" s="65" t="s">
        <v>17</v>
      </c>
      <c r="J54" s="54">
        <v>88.6</v>
      </c>
      <c r="K54">
        <v>13</v>
      </c>
    </row>
    <row r="56" ht="12.75">
      <c r="D56">
        <v>2009</v>
      </c>
    </row>
    <row r="57" spans="3:5" ht="12.75">
      <c r="C57" t="s">
        <v>15</v>
      </c>
      <c r="D57" t="s">
        <v>74</v>
      </c>
      <c r="E57" t="s">
        <v>16</v>
      </c>
    </row>
    <row r="58" spans="3:5" ht="15.75">
      <c r="C58" s="65" t="s">
        <v>6</v>
      </c>
      <c r="D58" s="54">
        <v>100.6</v>
      </c>
      <c r="E58">
        <v>1</v>
      </c>
    </row>
    <row r="59" spans="3:5" ht="15.75">
      <c r="C59" s="65" t="s">
        <v>9</v>
      </c>
      <c r="D59" s="54">
        <v>100.6</v>
      </c>
      <c r="E59">
        <v>1</v>
      </c>
    </row>
    <row r="60" spans="3:5" ht="15.75">
      <c r="C60" s="65" t="s">
        <v>2</v>
      </c>
      <c r="D60" s="54">
        <v>100.4</v>
      </c>
      <c r="E60">
        <v>2</v>
      </c>
    </row>
    <row r="61" spans="3:5" ht="15.75">
      <c r="C61" s="65" t="s">
        <v>12</v>
      </c>
      <c r="D61" s="54">
        <v>99.6</v>
      </c>
      <c r="E61">
        <v>3</v>
      </c>
    </row>
    <row r="62" spans="3:5" ht="15.75">
      <c r="C62" s="65" t="s">
        <v>62</v>
      </c>
      <c r="D62" s="54">
        <v>97</v>
      </c>
      <c r="E62">
        <v>4</v>
      </c>
    </row>
    <row r="63" spans="3:5" ht="15.75">
      <c r="C63" s="65" t="s">
        <v>4</v>
      </c>
      <c r="D63" s="54">
        <v>96.2</v>
      </c>
      <c r="E63">
        <v>5</v>
      </c>
    </row>
    <row r="64" spans="3:5" ht="15.75">
      <c r="C64" s="65" t="s">
        <v>14</v>
      </c>
      <c r="D64" s="54">
        <v>95.7</v>
      </c>
      <c r="E64">
        <v>6</v>
      </c>
    </row>
    <row r="65" spans="3:5" ht="15.75">
      <c r="C65" s="66" t="s">
        <v>1</v>
      </c>
      <c r="D65" s="54">
        <v>94.3</v>
      </c>
      <c r="E65">
        <v>7</v>
      </c>
    </row>
    <row r="66" spans="3:5" ht="15.75">
      <c r="C66" s="65" t="s">
        <v>63</v>
      </c>
      <c r="D66" s="54">
        <v>93.9</v>
      </c>
      <c r="E66">
        <v>8</v>
      </c>
    </row>
    <row r="67" spans="3:5" ht="15.75">
      <c r="C67" s="65" t="s">
        <v>65</v>
      </c>
      <c r="D67" s="54">
        <v>93.8</v>
      </c>
      <c r="E67">
        <v>9</v>
      </c>
    </row>
    <row r="68" spans="3:5" ht="15.75">
      <c r="C68" s="65" t="s">
        <v>64</v>
      </c>
      <c r="D68" s="54">
        <v>93.7</v>
      </c>
      <c r="E68">
        <v>10</v>
      </c>
    </row>
    <row r="69" spans="3:5" ht="15.75">
      <c r="C69" s="65" t="s">
        <v>61</v>
      </c>
      <c r="D69" s="54">
        <v>92.5</v>
      </c>
      <c r="E69">
        <v>11</v>
      </c>
    </row>
    <row r="70" spans="3:5" ht="15.75">
      <c r="C70" s="65" t="s">
        <v>60</v>
      </c>
      <c r="D70" s="54">
        <v>91</v>
      </c>
      <c r="E70">
        <v>12</v>
      </c>
    </row>
    <row r="71" spans="3:5" ht="15.75">
      <c r="C71" s="65" t="s">
        <v>17</v>
      </c>
      <c r="D71" s="54">
        <v>88.6</v>
      </c>
      <c r="E71">
        <v>13</v>
      </c>
    </row>
  </sheetData>
  <sheetProtection/>
  <mergeCells count="1">
    <mergeCell ref="A1:H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Header>&amp;R18</oddHeader>
  </headerFooter>
  <colBreaks count="1" manualBreakCount="1">
    <brk id="17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71"/>
  <sheetViews>
    <sheetView workbookViewId="0" topLeftCell="A7">
      <selection activeCell="G16" sqref="G16"/>
    </sheetView>
  </sheetViews>
  <sheetFormatPr defaultColWidth="9.33203125" defaultRowHeight="12.75"/>
  <cols>
    <col min="1" max="1" width="4" style="0" customWidth="1"/>
    <col min="2" max="2" width="6" style="0" customWidth="1"/>
    <col min="3" max="3" width="21.16015625" style="0" customWidth="1"/>
    <col min="4" max="4" width="19" style="0" customWidth="1"/>
    <col min="5" max="5" width="19.5" style="0" customWidth="1"/>
    <col min="6" max="6" width="17.66015625" style="0" customWidth="1"/>
    <col min="7" max="7" width="8.5" style="0" customWidth="1"/>
    <col min="8" max="8" width="6.5" style="0" customWidth="1"/>
    <col min="9" max="9" width="24.66015625" style="0" customWidth="1"/>
  </cols>
  <sheetData>
    <row r="1" spans="1:14" ht="19.5" customHeight="1">
      <c r="A1" s="222" t="s">
        <v>57</v>
      </c>
      <c r="B1" s="222"/>
      <c r="C1" s="222"/>
      <c r="D1" s="222"/>
      <c r="E1" s="222"/>
      <c r="F1" s="222"/>
      <c r="G1" s="222"/>
      <c r="H1" s="222"/>
      <c r="I1" s="16"/>
      <c r="J1" s="16"/>
      <c r="K1" s="16"/>
      <c r="L1" s="16"/>
      <c r="M1" s="64"/>
      <c r="N1" s="64"/>
    </row>
    <row r="2" spans="1:6" ht="63" customHeight="1">
      <c r="A2" s="1"/>
      <c r="B2" s="1"/>
      <c r="C2" s="11"/>
      <c r="D2" s="12" t="s">
        <v>105</v>
      </c>
      <c r="E2" s="12" t="s">
        <v>104</v>
      </c>
      <c r="F2" s="12" t="s">
        <v>122</v>
      </c>
    </row>
    <row r="3" spans="3:6" ht="19.5" customHeight="1">
      <c r="C3" s="65" t="s">
        <v>2</v>
      </c>
      <c r="D3" s="77">
        <v>91.7</v>
      </c>
      <c r="E3" s="54">
        <v>101.7</v>
      </c>
      <c r="F3" s="15">
        <f>D3-E3</f>
        <v>-10</v>
      </c>
    </row>
    <row r="4" spans="3:6" ht="19.5" customHeight="1">
      <c r="C4" s="65" t="s">
        <v>17</v>
      </c>
      <c r="D4" s="77">
        <v>103.3</v>
      </c>
      <c r="E4" s="54">
        <v>106.2</v>
      </c>
      <c r="F4" s="15">
        <f aca="true" t="shared" si="0" ref="F4:F16">D4-E4</f>
        <v>-2.9000000000000057</v>
      </c>
    </row>
    <row r="5" spans="3:6" ht="19.5" customHeight="1">
      <c r="C5" s="65" t="s">
        <v>12</v>
      </c>
      <c r="D5" s="77">
        <v>107.1</v>
      </c>
      <c r="E5" s="54">
        <v>107.3</v>
      </c>
      <c r="F5" s="15">
        <f t="shared" si="0"/>
        <v>-0.20000000000000284</v>
      </c>
    </row>
    <row r="6" spans="3:6" ht="19.5" customHeight="1">
      <c r="C6" s="65" t="s">
        <v>6</v>
      </c>
      <c r="D6" s="113">
        <v>98.3</v>
      </c>
      <c r="E6" s="54">
        <v>105</v>
      </c>
      <c r="F6" s="15">
        <f t="shared" si="0"/>
        <v>-6.700000000000003</v>
      </c>
    </row>
    <row r="7" spans="3:6" ht="19.5" customHeight="1">
      <c r="C7" s="66" t="s">
        <v>1</v>
      </c>
      <c r="D7" s="204">
        <v>98.7</v>
      </c>
      <c r="E7" s="32">
        <v>96.8</v>
      </c>
      <c r="F7" s="15">
        <f t="shared" si="0"/>
        <v>1.9000000000000057</v>
      </c>
    </row>
    <row r="8" spans="3:6" ht="19.5" customHeight="1">
      <c r="C8" s="65" t="s">
        <v>4</v>
      </c>
      <c r="D8" s="77">
        <v>104.8</v>
      </c>
      <c r="E8" s="54">
        <v>112.1</v>
      </c>
      <c r="F8" s="15">
        <f t="shared" si="0"/>
        <v>-7.299999999999997</v>
      </c>
    </row>
    <row r="9" spans="3:6" ht="19.5" customHeight="1">
      <c r="C9" s="65" t="s">
        <v>14</v>
      </c>
      <c r="D9" s="77">
        <v>96.3</v>
      </c>
      <c r="E9" s="54">
        <v>95.2</v>
      </c>
      <c r="F9" s="15">
        <f t="shared" si="0"/>
        <v>1.0999999999999943</v>
      </c>
    </row>
    <row r="10" spans="3:6" ht="19.5" customHeight="1">
      <c r="C10" s="65" t="s">
        <v>60</v>
      </c>
      <c r="D10" s="77">
        <v>98.2</v>
      </c>
      <c r="E10" s="54">
        <v>119.6</v>
      </c>
      <c r="F10" s="15">
        <f t="shared" si="0"/>
        <v>-21.39999999999999</v>
      </c>
    </row>
    <row r="11" spans="3:6" ht="19.5" customHeight="1">
      <c r="C11" s="65" t="s">
        <v>61</v>
      </c>
      <c r="D11" s="113">
        <v>99.8</v>
      </c>
      <c r="E11" s="54">
        <v>103.6</v>
      </c>
      <c r="F11" s="15">
        <f t="shared" si="0"/>
        <v>-3.799999999999997</v>
      </c>
    </row>
    <row r="12" spans="3:6" ht="19.5" customHeight="1">
      <c r="C12" s="65" t="s">
        <v>62</v>
      </c>
      <c r="D12" s="77">
        <v>87.9</v>
      </c>
      <c r="E12" s="54">
        <v>102.5</v>
      </c>
      <c r="F12" s="15">
        <f t="shared" si="0"/>
        <v>-14.599999999999994</v>
      </c>
    </row>
    <row r="13" spans="3:6" ht="19.5" customHeight="1">
      <c r="C13" s="65" t="s">
        <v>63</v>
      </c>
      <c r="D13" s="77">
        <v>95.4</v>
      </c>
      <c r="E13" s="54">
        <v>117.1</v>
      </c>
      <c r="F13" s="15">
        <f t="shared" si="0"/>
        <v>-21.69999999999999</v>
      </c>
    </row>
    <row r="14" spans="3:6" ht="19.5" customHeight="1">
      <c r="C14" s="65" t="s">
        <v>64</v>
      </c>
      <c r="D14" s="113">
        <v>81.6</v>
      </c>
      <c r="E14" s="54">
        <v>93.7</v>
      </c>
      <c r="F14" s="15">
        <f t="shared" si="0"/>
        <v>-12.100000000000009</v>
      </c>
    </row>
    <row r="15" spans="3:6" ht="19.5" customHeight="1">
      <c r="C15" s="65" t="s">
        <v>9</v>
      </c>
      <c r="D15" s="77">
        <v>100.1</v>
      </c>
      <c r="E15" s="54">
        <v>100.5</v>
      </c>
      <c r="F15" s="15">
        <f t="shared" si="0"/>
        <v>-0.4000000000000057</v>
      </c>
    </row>
    <row r="16" spans="3:6" ht="19.5" customHeight="1">
      <c r="C16" s="65" t="s">
        <v>65</v>
      </c>
      <c r="D16" s="113">
        <v>109.9</v>
      </c>
      <c r="E16" s="54">
        <v>110.8</v>
      </c>
      <c r="F16" s="15">
        <f t="shared" si="0"/>
        <v>-0.8999999999999915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>
      <c r="K24" s="2"/>
    </row>
    <row r="25" ht="19.5" customHeight="1">
      <c r="K25" s="2"/>
    </row>
    <row r="26" ht="19.5" customHeight="1">
      <c r="K26" s="2"/>
    </row>
    <row r="27" ht="19.5" customHeight="1">
      <c r="K27" s="3"/>
    </row>
    <row r="28" ht="19.5" customHeight="1">
      <c r="K28" s="2"/>
    </row>
    <row r="29" ht="19.5" customHeight="1">
      <c r="K29" s="2"/>
    </row>
    <row r="30" ht="19.5" customHeight="1">
      <c r="K30" s="2"/>
    </row>
    <row r="31" ht="19.5" customHeight="1">
      <c r="K31" s="2"/>
    </row>
    <row r="32" ht="19.5" customHeight="1">
      <c r="K32" s="2"/>
    </row>
    <row r="33" ht="19.5" customHeight="1">
      <c r="K33" s="2"/>
    </row>
    <row r="34" ht="19.5" customHeight="1">
      <c r="K34" s="2"/>
    </row>
    <row r="35" ht="19.5" customHeight="1">
      <c r="K35" s="2"/>
    </row>
    <row r="36" ht="19.5" customHeight="1">
      <c r="K36" s="2"/>
    </row>
    <row r="37" ht="19.5" customHeight="1">
      <c r="K37" s="2"/>
    </row>
    <row r="38" ht="19.5" customHeight="1">
      <c r="C38" t="s">
        <v>101</v>
      </c>
    </row>
    <row r="39" spans="4:10" ht="19.5" customHeight="1">
      <c r="D39">
        <v>2010</v>
      </c>
      <c r="G39">
        <v>2010</v>
      </c>
      <c r="J39">
        <v>2009</v>
      </c>
    </row>
    <row r="40" spans="3:11" ht="12.75">
      <c r="C40" t="s">
        <v>15</v>
      </c>
      <c r="D40" t="s">
        <v>74</v>
      </c>
      <c r="E40" s="33" t="s">
        <v>16</v>
      </c>
      <c r="G40" t="s">
        <v>74</v>
      </c>
      <c r="H40" t="s">
        <v>16</v>
      </c>
      <c r="I40" t="s">
        <v>15</v>
      </c>
      <c r="J40" t="s">
        <v>74</v>
      </c>
      <c r="K40" t="s">
        <v>16</v>
      </c>
    </row>
    <row r="41" spans="3:11" ht="15.75">
      <c r="C41" s="65" t="s">
        <v>65</v>
      </c>
      <c r="D41" s="206">
        <v>109.9</v>
      </c>
      <c r="E41">
        <v>1</v>
      </c>
      <c r="F41" s="65" t="s">
        <v>65</v>
      </c>
      <c r="G41" s="206">
        <v>109.9</v>
      </c>
      <c r="H41">
        <v>99.3</v>
      </c>
      <c r="I41" s="65" t="s">
        <v>60</v>
      </c>
      <c r="J41" s="75">
        <v>119.6</v>
      </c>
      <c r="K41">
        <v>1</v>
      </c>
    </row>
    <row r="42" spans="3:11" ht="15.75">
      <c r="C42" s="65" t="s">
        <v>12</v>
      </c>
      <c r="D42" s="205">
        <v>107.1</v>
      </c>
      <c r="E42">
        <v>2</v>
      </c>
      <c r="F42" s="65" t="s">
        <v>12</v>
      </c>
      <c r="G42" s="205">
        <v>107.1</v>
      </c>
      <c r="H42">
        <v>99.3</v>
      </c>
      <c r="I42" s="65" t="s">
        <v>63</v>
      </c>
      <c r="J42" s="75">
        <v>117.1</v>
      </c>
      <c r="K42">
        <v>2</v>
      </c>
    </row>
    <row r="43" spans="3:11" ht="15.75">
      <c r="C43" s="65" t="s">
        <v>4</v>
      </c>
      <c r="D43" s="205">
        <v>104.8</v>
      </c>
      <c r="E43">
        <v>3</v>
      </c>
      <c r="F43" s="65" t="s">
        <v>4</v>
      </c>
      <c r="G43" s="205">
        <v>104.8</v>
      </c>
      <c r="H43">
        <v>99.3</v>
      </c>
      <c r="I43" s="65" t="s">
        <v>4</v>
      </c>
      <c r="J43" s="75">
        <v>112.1</v>
      </c>
      <c r="K43">
        <v>3</v>
      </c>
    </row>
    <row r="44" spans="3:11" ht="15.75">
      <c r="C44" s="65" t="s">
        <v>17</v>
      </c>
      <c r="D44" s="205">
        <v>103.3</v>
      </c>
      <c r="E44">
        <v>4</v>
      </c>
      <c r="F44" s="65" t="s">
        <v>17</v>
      </c>
      <c r="G44" s="205">
        <v>103.3</v>
      </c>
      <c r="H44">
        <v>99.3</v>
      </c>
      <c r="I44" s="65" t="s">
        <v>65</v>
      </c>
      <c r="J44" s="75">
        <v>110.8</v>
      </c>
      <c r="K44">
        <v>4</v>
      </c>
    </row>
    <row r="45" spans="3:11" ht="15.75">
      <c r="C45" s="65" t="s">
        <v>9</v>
      </c>
      <c r="D45" s="205">
        <v>100.1</v>
      </c>
      <c r="E45">
        <v>5</v>
      </c>
      <c r="F45" s="65" t="s">
        <v>9</v>
      </c>
      <c r="G45" s="205">
        <v>100.1</v>
      </c>
      <c r="H45">
        <v>99.3</v>
      </c>
      <c r="I45" s="65" t="s">
        <v>12</v>
      </c>
      <c r="J45" s="75">
        <v>107.3</v>
      </c>
      <c r="K45">
        <v>5</v>
      </c>
    </row>
    <row r="46" spans="3:11" ht="31.5">
      <c r="C46" s="65" t="s">
        <v>61</v>
      </c>
      <c r="D46" s="206">
        <v>99.8</v>
      </c>
      <c r="E46">
        <v>6</v>
      </c>
      <c r="F46" s="65" t="s">
        <v>61</v>
      </c>
      <c r="G46" s="206">
        <v>99.8</v>
      </c>
      <c r="H46">
        <v>99.3</v>
      </c>
      <c r="I46" s="65" t="s">
        <v>17</v>
      </c>
      <c r="J46" s="75">
        <v>106.2</v>
      </c>
      <c r="K46">
        <v>6</v>
      </c>
    </row>
    <row r="47" spans="3:11" ht="15.75">
      <c r="C47" s="66" t="s">
        <v>1</v>
      </c>
      <c r="D47" s="205">
        <v>98.7</v>
      </c>
      <c r="E47">
        <v>7</v>
      </c>
      <c r="F47" s="66" t="s">
        <v>1</v>
      </c>
      <c r="G47" s="205">
        <v>98.7</v>
      </c>
      <c r="H47">
        <v>99.3</v>
      </c>
      <c r="I47" s="65" t="s">
        <v>6</v>
      </c>
      <c r="J47" s="75">
        <v>105</v>
      </c>
      <c r="K47">
        <v>7</v>
      </c>
    </row>
    <row r="48" spans="3:11" ht="15.75">
      <c r="C48" s="65" t="s">
        <v>6</v>
      </c>
      <c r="D48" s="206">
        <v>98.3</v>
      </c>
      <c r="E48">
        <v>8</v>
      </c>
      <c r="F48" s="65" t="s">
        <v>6</v>
      </c>
      <c r="G48" s="206">
        <v>98.3</v>
      </c>
      <c r="H48">
        <v>99.3</v>
      </c>
      <c r="I48" s="65" t="s">
        <v>61</v>
      </c>
      <c r="J48" s="75">
        <v>103.6</v>
      </c>
      <c r="K48">
        <v>8</v>
      </c>
    </row>
    <row r="49" spans="3:11" ht="15.75">
      <c r="C49" s="65" t="s">
        <v>60</v>
      </c>
      <c r="D49" s="205">
        <v>98.2</v>
      </c>
      <c r="E49">
        <v>9</v>
      </c>
      <c r="F49" s="65" t="s">
        <v>60</v>
      </c>
      <c r="G49" s="205">
        <v>98.2</v>
      </c>
      <c r="H49">
        <v>99.3</v>
      </c>
      <c r="I49" s="65" t="s">
        <v>62</v>
      </c>
      <c r="J49" s="75">
        <v>102.5</v>
      </c>
      <c r="K49">
        <v>9</v>
      </c>
    </row>
    <row r="50" spans="3:11" ht="31.5">
      <c r="C50" s="65" t="s">
        <v>14</v>
      </c>
      <c r="D50" s="205">
        <v>96.3</v>
      </c>
      <c r="E50">
        <v>10</v>
      </c>
      <c r="F50" s="65" t="s">
        <v>14</v>
      </c>
      <c r="G50" s="205">
        <v>96.3</v>
      </c>
      <c r="H50">
        <v>99.3</v>
      </c>
      <c r="I50" s="65" t="s">
        <v>2</v>
      </c>
      <c r="J50" s="75">
        <v>101.7</v>
      </c>
      <c r="K50">
        <v>10</v>
      </c>
    </row>
    <row r="51" spans="3:11" ht="15.75">
      <c r="C51" s="65" t="s">
        <v>63</v>
      </c>
      <c r="D51" s="205">
        <v>95.4</v>
      </c>
      <c r="E51">
        <v>11</v>
      </c>
      <c r="F51" s="65" t="s">
        <v>63</v>
      </c>
      <c r="G51" s="205">
        <v>95.4</v>
      </c>
      <c r="H51">
        <v>99.3</v>
      </c>
      <c r="I51" s="65" t="s">
        <v>9</v>
      </c>
      <c r="J51" s="75">
        <v>100.5</v>
      </c>
      <c r="K51">
        <v>11</v>
      </c>
    </row>
    <row r="52" spans="3:11" ht="15.75">
      <c r="C52" s="65" t="s">
        <v>2</v>
      </c>
      <c r="D52" s="205">
        <v>91.7</v>
      </c>
      <c r="E52">
        <v>12</v>
      </c>
      <c r="F52" s="65" t="s">
        <v>2</v>
      </c>
      <c r="G52" s="205">
        <v>91.7</v>
      </c>
      <c r="H52">
        <v>99.3</v>
      </c>
      <c r="I52" s="66" t="s">
        <v>1</v>
      </c>
      <c r="J52" s="75">
        <v>96.8</v>
      </c>
      <c r="K52">
        <v>12</v>
      </c>
    </row>
    <row r="53" spans="3:11" ht="15.75">
      <c r="C53" s="65" t="s">
        <v>62</v>
      </c>
      <c r="D53" s="205">
        <v>87.9</v>
      </c>
      <c r="E53">
        <v>13</v>
      </c>
      <c r="F53" s="65" t="s">
        <v>62</v>
      </c>
      <c r="G53" s="205">
        <v>87.9</v>
      </c>
      <c r="H53">
        <v>99.3</v>
      </c>
      <c r="I53" s="65" t="s">
        <v>14</v>
      </c>
      <c r="J53" s="75">
        <v>95.2</v>
      </c>
      <c r="K53">
        <v>13</v>
      </c>
    </row>
    <row r="54" spans="3:11" ht="15.75">
      <c r="C54" s="65" t="s">
        <v>64</v>
      </c>
      <c r="D54" s="206">
        <v>81.6</v>
      </c>
      <c r="E54">
        <v>14</v>
      </c>
      <c r="F54" s="65" t="s">
        <v>64</v>
      </c>
      <c r="G54" s="206">
        <v>81.6</v>
      </c>
      <c r="H54">
        <v>99.3</v>
      </c>
      <c r="I54" s="65" t="s">
        <v>64</v>
      </c>
      <c r="J54" s="75">
        <v>93.7</v>
      </c>
      <c r="K54">
        <v>14</v>
      </c>
    </row>
    <row r="56" ht="12.75">
      <c r="D56">
        <v>2009</v>
      </c>
    </row>
    <row r="57" spans="3:5" ht="12.75">
      <c r="C57" t="s">
        <v>15</v>
      </c>
      <c r="D57" t="s">
        <v>74</v>
      </c>
      <c r="E57" t="s">
        <v>16</v>
      </c>
    </row>
    <row r="58" spans="3:5" ht="15.75">
      <c r="C58" s="65" t="s">
        <v>60</v>
      </c>
      <c r="D58" s="75">
        <v>119.6</v>
      </c>
      <c r="E58">
        <v>1</v>
      </c>
    </row>
    <row r="59" spans="3:5" ht="15.75">
      <c r="C59" s="65" t="s">
        <v>63</v>
      </c>
      <c r="D59" s="75">
        <v>117.1</v>
      </c>
      <c r="E59">
        <v>2</v>
      </c>
    </row>
    <row r="60" spans="3:5" ht="15.75">
      <c r="C60" s="65" t="s">
        <v>4</v>
      </c>
      <c r="D60" s="75">
        <v>112.1</v>
      </c>
      <c r="E60">
        <v>3</v>
      </c>
    </row>
    <row r="61" spans="3:5" ht="15.75">
      <c r="C61" s="65" t="s">
        <v>65</v>
      </c>
      <c r="D61" s="75">
        <v>110.8</v>
      </c>
      <c r="E61">
        <v>4</v>
      </c>
    </row>
    <row r="62" spans="3:5" ht="15.75">
      <c r="C62" s="65" t="s">
        <v>12</v>
      </c>
      <c r="D62" s="75">
        <v>107.3</v>
      </c>
      <c r="E62">
        <v>5</v>
      </c>
    </row>
    <row r="63" spans="3:5" ht="15.75">
      <c r="C63" s="65" t="s">
        <v>17</v>
      </c>
      <c r="D63" s="75">
        <v>106.2</v>
      </c>
      <c r="E63">
        <v>6</v>
      </c>
    </row>
    <row r="64" spans="3:5" ht="15.75">
      <c r="C64" s="65" t="s">
        <v>6</v>
      </c>
      <c r="D64" s="75">
        <v>105</v>
      </c>
      <c r="E64">
        <v>7</v>
      </c>
    </row>
    <row r="65" spans="3:5" ht="15.75">
      <c r="C65" s="65" t="s">
        <v>61</v>
      </c>
      <c r="D65" s="75">
        <v>103.6</v>
      </c>
      <c r="E65">
        <v>8</v>
      </c>
    </row>
    <row r="66" spans="3:5" ht="15.75">
      <c r="C66" s="65" t="s">
        <v>62</v>
      </c>
      <c r="D66" s="75">
        <v>102.5</v>
      </c>
      <c r="E66">
        <v>9</v>
      </c>
    </row>
    <row r="67" spans="3:5" ht="15.75">
      <c r="C67" s="65" t="s">
        <v>2</v>
      </c>
      <c r="D67" s="75">
        <v>101.7</v>
      </c>
      <c r="E67">
        <v>10</v>
      </c>
    </row>
    <row r="68" spans="3:5" ht="15.75">
      <c r="C68" s="65" t="s">
        <v>9</v>
      </c>
      <c r="D68" s="75">
        <v>100.5</v>
      </c>
      <c r="E68">
        <v>11</v>
      </c>
    </row>
    <row r="69" spans="3:5" ht="15.75">
      <c r="C69" s="66" t="s">
        <v>1</v>
      </c>
      <c r="D69" s="75">
        <v>96.8</v>
      </c>
      <c r="E69">
        <v>12</v>
      </c>
    </row>
    <row r="70" spans="3:5" ht="15.75">
      <c r="C70" s="65" t="s">
        <v>14</v>
      </c>
      <c r="D70" s="75">
        <v>95.2</v>
      </c>
      <c r="E70">
        <v>13</v>
      </c>
    </row>
    <row r="71" spans="3:5" ht="15.75">
      <c r="C71" s="65" t="s">
        <v>64</v>
      </c>
      <c r="D71" s="75">
        <v>93.7</v>
      </c>
      <c r="E71">
        <v>14</v>
      </c>
    </row>
  </sheetData>
  <sheetProtection/>
  <mergeCells count="1">
    <mergeCell ref="A1:H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Header>&amp;R19</oddHeader>
  </headerFooter>
  <colBreaks count="1" manualBreakCount="1">
    <brk id="17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44"/>
  <sheetViews>
    <sheetView workbookViewId="0" topLeftCell="A1">
      <selection activeCell="D19" sqref="D19"/>
    </sheetView>
  </sheetViews>
  <sheetFormatPr defaultColWidth="9.33203125" defaultRowHeight="12.75"/>
  <cols>
    <col min="1" max="1" width="25.33203125" style="0" customWidth="1"/>
    <col min="2" max="2" width="16.83203125" style="0" customWidth="1"/>
    <col min="3" max="3" width="30.66015625" style="0" customWidth="1"/>
    <col min="4" max="4" width="32.83203125" style="0" customWidth="1"/>
    <col min="11" max="11" width="20.16015625" style="0" customWidth="1"/>
    <col min="12" max="12" width="18" style="0" customWidth="1"/>
  </cols>
  <sheetData>
    <row r="1" spans="1:4" ht="39.75" customHeight="1">
      <c r="A1" s="218" t="s">
        <v>48</v>
      </c>
      <c r="B1" s="218"/>
      <c r="C1" s="219"/>
      <c r="D1" s="219"/>
    </row>
    <row r="2" spans="1:4" ht="82.5" customHeight="1">
      <c r="A2" s="59" t="s">
        <v>15</v>
      </c>
      <c r="B2" s="60"/>
      <c r="C2" s="67" t="s">
        <v>49</v>
      </c>
      <c r="D2" s="67" t="s">
        <v>50</v>
      </c>
    </row>
    <row r="3" spans="1:4" ht="18.75">
      <c r="A3" s="216" t="s">
        <v>2</v>
      </c>
      <c r="B3" s="17">
        <v>2010</v>
      </c>
      <c r="C3" s="127">
        <v>2</v>
      </c>
      <c r="D3" s="127">
        <v>1</v>
      </c>
    </row>
    <row r="4" spans="1:4" ht="18.75">
      <c r="A4" s="217"/>
      <c r="B4" s="24">
        <v>2009</v>
      </c>
      <c r="C4" s="128">
        <v>8</v>
      </c>
      <c r="D4" s="128">
        <v>1</v>
      </c>
    </row>
    <row r="5" spans="1:4" ht="18.75">
      <c r="A5" s="216" t="s">
        <v>17</v>
      </c>
      <c r="B5" s="17">
        <v>2010</v>
      </c>
      <c r="C5" s="127">
        <v>7</v>
      </c>
      <c r="D5" s="127">
        <v>7</v>
      </c>
    </row>
    <row r="6" spans="1:4" ht="18.75">
      <c r="A6" s="217"/>
      <c r="B6" s="24">
        <v>2009</v>
      </c>
      <c r="C6" s="128">
        <v>9</v>
      </c>
      <c r="D6" s="128">
        <v>9</v>
      </c>
    </row>
    <row r="7" spans="1:4" ht="18.75">
      <c r="A7" s="216" t="s">
        <v>12</v>
      </c>
      <c r="B7" s="17">
        <v>2010</v>
      </c>
      <c r="C7" s="127">
        <v>8</v>
      </c>
      <c r="D7" s="127">
        <v>2</v>
      </c>
    </row>
    <row r="8" spans="1:4" ht="18.75">
      <c r="A8" s="217"/>
      <c r="B8" s="24">
        <v>2009</v>
      </c>
      <c r="C8" s="128">
        <v>13</v>
      </c>
      <c r="D8" s="128">
        <v>4</v>
      </c>
    </row>
    <row r="9" spans="1:4" ht="18.75">
      <c r="A9" s="216" t="s">
        <v>6</v>
      </c>
      <c r="B9" s="17">
        <v>2010</v>
      </c>
      <c r="C9" s="127">
        <v>10</v>
      </c>
      <c r="D9" s="127">
        <v>8</v>
      </c>
    </row>
    <row r="10" spans="1:4" ht="18.75">
      <c r="A10" s="217"/>
      <c r="B10" s="24">
        <v>2009</v>
      </c>
      <c r="C10" s="128">
        <v>2</v>
      </c>
      <c r="D10" s="128">
        <v>3</v>
      </c>
    </row>
    <row r="11" spans="1:16" s="62" customFormat="1" ht="18.75">
      <c r="A11" s="220" t="s">
        <v>1</v>
      </c>
      <c r="B11" s="17">
        <v>2010</v>
      </c>
      <c r="C11" s="129">
        <v>5</v>
      </c>
      <c r="D11" s="129">
        <v>9</v>
      </c>
      <c r="K11" s="63"/>
      <c r="L11" s="63"/>
      <c r="M11" s="63"/>
      <c r="N11" s="63"/>
      <c r="O11" s="63"/>
      <c r="P11" s="63"/>
    </row>
    <row r="12" spans="1:16" s="62" customFormat="1" ht="18.75">
      <c r="A12" s="221"/>
      <c r="B12" s="24">
        <v>2009</v>
      </c>
      <c r="C12" s="128">
        <v>5</v>
      </c>
      <c r="D12" s="128">
        <v>12</v>
      </c>
      <c r="K12" s="63"/>
      <c r="L12" s="63"/>
      <c r="M12" s="63"/>
      <c r="N12" s="63"/>
      <c r="O12" s="63"/>
      <c r="P12" s="63"/>
    </row>
    <row r="13" spans="1:16" ht="18.75">
      <c r="A13" s="216" t="s">
        <v>4</v>
      </c>
      <c r="B13" s="17">
        <v>2010</v>
      </c>
      <c r="C13" s="127">
        <v>14</v>
      </c>
      <c r="D13" s="127">
        <v>4</v>
      </c>
      <c r="K13" s="5"/>
      <c r="L13" s="5"/>
      <c r="M13" s="5"/>
      <c r="N13" s="5"/>
      <c r="O13" s="5"/>
      <c r="P13" s="5"/>
    </row>
    <row r="14" spans="1:16" ht="18.75">
      <c r="A14" s="217"/>
      <c r="B14" s="24">
        <v>2009</v>
      </c>
      <c r="C14" s="128">
        <v>11</v>
      </c>
      <c r="D14" s="128">
        <v>5</v>
      </c>
      <c r="K14" s="5"/>
      <c r="L14" s="5"/>
      <c r="M14" s="5"/>
      <c r="N14" s="5"/>
      <c r="O14" s="5"/>
      <c r="P14" s="5"/>
    </row>
    <row r="15" spans="1:16" ht="18.75">
      <c r="A15" s="216" t="s">
        <v>14</v>
      </c>
      <c r="B15" s="17">
        <v>2010</v>
      </c>
      <c r="C15" s="127">
        <v>6</v>
      </c>
      <c r="D15" s="127">
        <v>6</v>
      </c>
      <c r="K15" s="5"/>
      <c r="L15" s="5"/>
      <c r="M15" s="5"/>
      <c r="N15" s="5"/>
      <c r="O15" s="5"/>
      <c r="P15" s="5"/>
    </row>
    <row r="16" spans="1:16" ht="18.75">
      <c r="A16" s="217"/>
      <c r="B16" s="24">
        <v>2009</v>
      </c>
      <c r="C16" s="128">
        <v>7</v>
      </c>
      <c r="D16" s="128">
        <v>10</v>
      </c>
      <c r="K16" s="5"/>
      <c r="L16" s="5"/>
      <c r="M16" s="5"/>
      <c r="N16" s="5"/>
      <c r="O16" s="5"/>
      <c r="P16" s="5"/>
    </row>
    <row r="17" spans="1:15" ht="18.75">
      <c r="A17" s="216" t="s">
        <v>7</v>
      </c>
      <c r="B17" s="17">
        <v>2010</v>
      </c>
      <c r="C17" s="127">
        <v>3</v>
      </c>
      <c r="D17" s="127">
        <v>3</v>
      </c>
      <c r="K17" s="63"/>
      <c r="L17" s="63"/>
      <c r="M17" s="63"/>
      <c r="N17" s="63"/>
      <c r="O17" s="63"/>
    </row>
    <row r="18" spans="1:15" ht="18.75">
      <c r="A18" s="217"/>
      <c r="B18" s="24">
        <v>2009</v>
      </c>
      <c r="C18" s="128">
        <v>12</v>
      </c>
      <c r="D18" s="128">
        <v>6</v>
      </c>
      <c r="K18" s="63"/>
      <c r="L18" s="63"/>
      <c r="M18" s="63"/>
      <c r="N18" s="63"/>
      <c r="O18" s="63"/>
    </row>
    <row r="19" spans="1:15" ht="18.75">
      <c r="A19" s="216" t="s">
        <v>8</v>
      </c>
      <c r="B19" s="17">
        <v>2010</v>
      </c>
      <c r="C19" s="127">
        <v>4</v>
      </c>
      <c r="D19" s="127">
        <v>3</v>
      </c>
      <c r="K19" s="5"/>
      <c r="L19" s="5"/>
      <c r="M19" s="5"/>
      <c r="N19" s="5"/>
      <c r="O19" s="5"/>
    </row>
    <row r="20" spans="1:15" ht="18.75">
      <c r="A20" s="217"/>
      <c r="B20" s="24">
        <v>2009</v>
      </c>
      <c r="C20" s="128">
        <v>6</v>
      </c>
      <c r="D20" s="128">
        <v>8</v>
      </c>
      <c r="K20" s="5"/>
      <c r="L20" s="5"/>
      <c r="M20" s="5"/>
      <c r="N20" s="5"/>
      <c r="O20" s="5"/>
    </row>
    <row r="21" spans="1:15" ht="18.75">
      <c r="A21" s="216" t="s">
        <v>3</v>
      </c>
      <c r="B21" s="17">
        <v>2010</v>
      </c>
      <c r="C21" s="127">
        <v>12</v>
      </c>
      <c r="D21" s="127">
        <v>7</v>
      </c>
      <c r="K21" s="5"/>
      <c r="L21" s="5"/>
      <c r="M21" s="5"/>
      <c r="N21" s="5"/>
      <c r="O21" s="5"/>
    </row>
    <row r="22" spans="1:15" ht="18.75">
      <c r="A22" s="217"/>
      <c r="B22" s="24">
        <v>2009</v>
      </c>
      <c r="C22" s="128">
        <v>3</v>
      </c>
      <c r="D22" s="128">
        <v>2</v>
      </c>
      <c r="K22" s="5"/>
      <c r="L22" s="5"/>
      <c r="M22" s="5"/>
      <c r="N22" s="5"/>
      <c r="O22" s="5"/>
    </row>
    <row r="23" spans="1:15" ht="18.75">
      <c r="A23" s="216" t="s">
        <v>11</v>
      </c>
      <c r="B23" s="17">
        <v>2010</v>
      </c>
      <c r="C23" s="127">
        <v>13</v>
      </c>
      <c r="D23" s="127">
        <v>11</v>
      </c>
      <c r="K23" s="5"/>
      <c r="L23" s="5"/>
      <c r="M23" s="5"/>
      <c r="N23" s="5"/>
      <c r="O23" s="5"/>
    </row>
    <row r="24" spans="1:15" ht="18.75">
      <c r="A24" s="217"/>
      <c r="B24" s="24">
        <v>2009</v>
      </c>
      <c r="C24" s="128">
        <v>1</v>
      </c>
      <c r="D24" s="128">
        <v>7</v>
      </c>
      <c r="K24" s="5"/>
      <c r="L24" s="5"/>
      <c r="M24" s="5"/>
      <c r="N24" s="5"/>
      <c r="O24" s="5"/>
    </row>
    <row r="25" spans="1:15" ht="18.75">
      <c r="A25" s="216" t="s">
        <v>5</v>
      </c>
      <c r="B25" s="17">
        <v>2010</v>
      </c>
      <c r="C25" s="127">
        <v>1</v>
      </c>
      <c r="D25" s="127">
        <v>5</v>
      </c>
      <c r="K25" s="5"/>
      <c r="L25" s="5"/>
      <c r="M25" s="5"/>
      <c r="N25" s="5"/>
      <c r="O25" s="5"/>
    </row>
    <row r="26" spans="1:15" ht="18.75">
      <c r="A26" s="217"/>
      <c r="B26" s="24">
        <v>2009</v>
      </c>
      <c r="C26" s="128">
        <v>13</v>
      </c>
      <c r="D26" s="128">
        <v>14</v>
      </c>
      <c r="K26" s="5"/>
      <c r="L26" s="5"/>
      <c r="M26" s="5"/>
      <c r="N26" s="5"/>
      <c r="O26" s="5"/>
    </row>
    <row r="27" spans="1:15" ht="18.75">
      <c r="A27" s="216" t="s">
        <v>9</v>
      </c>
      <c r="B27" s="17">
        <v>2010</v>
      </c>
      <c r="C27" s="127">
        <v>9</v>
      </c>
      <c r="D27" s="127">
        <v>12</v>
      </c>
      <c r="K27" s="5"/>
      <c r="L27" s="5"/>
      <c r="M27" s="5"/>
      <c r="N27" s="5"/>
      <c r="O27" s="5"/>
    </row>
    <row r="28" spans="1:15" ht="18.75">
      <c r="A28" s="217"/>
      <c r="B28" s="24">
        <v>2009</v>
      </c>
      <c r="C28" s="128">
        <v>10</v>
      </c>
      <c r="D28" s="128">
        <v>13</v>
      </c>
      <c r="K28" s="5"/>
      <c r="L28" s="5"/>
      <c r="M28" s="5"/>
      <c r="N28" s="5"/>
      <c r="O28" s="5"/>
    </row>
    <row r="29" spans="1:15" ht="18.75">
      <c r="A29" s="216" t="s">
        <v>10</v>
      </c>
      <c r="B29" s="17">
        <v>2010</v>
      </c>
      <c r="C29" s="127">
        <v>11</v>
      </c>
      <c r="D29" s="127">
        <v>10</v>
      </c>
      <c r="K29" s="5"/>
      <c r="L29" s="5"/>
      <c r="M29" s="5"/>
      <c r="N29" s="5"/>
      <c r="O29" s="5"/>
    </row>
    <row r="30" spans="1:12" ht="18.75">
      <c r="A30" s="217"/>
      <c r="B30" s="24">
        <v>2009</v>
      </c>
      <c r="C30" s="128">
        <v>4</v>
      </c>
      <c r="D30" s="128">
        <v>11</v>
      </c>
      <c r="K30" s="63"/>
      <c r="L30" s="63"/>
    </row>
    <row r="31" spans="11:12" ht="12.75">
      <c r="K31" s="5"/>
      <c r="L31" s="5"/>
    </row>
    <row r="32" spans="11:12" ht="12.75">
      <c r="K32" s="5"/>
      <c r="L32" s="5"/>
    </row>
    <row r="33" spans="11:12" ht="12.75" customHeight="1">
      <c r="K33" s="5"/>
      <c r="L33" s="5"/>
    </row>
    <row r="34" spans="11:12" ht="12.75" customHeight="1">
      <c r="K34" s="5"/>
      <c r="L34" s="5"/>
    </row>
    <row r="35" spans="11:12" ht="12.75" customHeight="1">
      <c r="K35" s="5"/>
      <c r="L35" s="5"/>
    </row>
    <row r="36" spans="11:12" ht="12.75" customHeight="1">
      <c r="K36" s="5"/>
      <c r="L36" s="5"/>
    </row>
    <row r="37" spans="11:12" ht="12.75" customHeight="1">
      <c r="K37" s="5"/>
      <c r="L37" s="5"/>
    </row>
    <row r="38" spans="11:12" ht="12.75" customHeight="1">
      <c r="K38" s="5"/>
      <c r="L38" s="5"/>
    </row>
    <row r="39" spans="11:12" ht="12.75" customHeight="1">
      <c r="K39" s="5"/>
      <c r="L39" s="5"/>
    </row>
    <row r="40" spans="11:12" ht="12.75" customHeight="1">
      <c r="K40" s="5"/>
      <c r="L40" s="5"/>
    </row>
    <row r="41" spans="11:12" ht="12.75" customHeight="1">
      <c r="K41" s="5"/>
      <c r="L41" s="5"/>
    </row>
    <row r="42" spans="11:12" ht="12.75" customHeight="1">
      <c r="K42" s="5"/>
      <c r="L42" s="5"/>
    </row>
    <row r="43" spans="11:12" ht="12.75" customHeight="1">
      <c r="K43" s="5"/>
      <c r="L43" s="5"/>
    </row>
    <row r="44" spans="11:12" ht="12.75" customHeight="1">
      <c r="K44" s="5"/>
      <c r="L44" s="5"/>
    </row>
    <row r="45" ht="12.75" customHeight="1"/>
  </sheetData>
  <sheetProtection/>
  <mergeCells count="15">
    <mergeCell ref="A1:D1"/>
    <mergeCell ref="A3:A4"/>
    <mergeCell ref="A5:A6"/>
    <mergeCell ref="A7:A8"/>
    <mergeCell ref="A9:A10"/>
    <mergeCell ref="A11:A12"/>
    <mergeCell ref="A25:A26"/>
    <mergeCell ref="A27:A28"/>
    <mergeCell ref="A29:A30"/>
    <mergeCell ref="A13:A14"/>
    <mergeCell ref="A15:A16"/>
    <mergeCell ref="A17:A18"/>
    <mergeCell ref="A19:A20"/>
    <mergeCell ref="A21:A22"/>
    <mergeCell ref="A23:A24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1"/>
  <headerFooter alignWithMargins="0">
    <oddHeader>&amp;R20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54"/>
  <sheetViews>
    <sheetView workbookViewId="0" topLeftCell="A1">
      <selection activeCell="G14" sqref="G14"/>
    </sheetView>
  </sheetViews>
  <sheetFormatPr defaultColWidth="9.33203125" defaultRowHeight="12.75"/>
  <cols>
    <col min="1" max="1" width="7.83203125" style="0" customWidth="1"/>
    <col min="2" max="2" width="5" style="0" customWidth="1"/>
    <col min="3" max="3" width="24.66015625" style="0" customWidth="1"/>
    <col min="4" max="4" width="16.16015625" style="0" customWidth="1"/>
    <col min="5" max="5" width="16.5" style="0" customWidth="1"/>
    <col min="6" max="6" width="16.66015625" style="0" customWidth="1"/>
    <col min="7" max="7" width="6.16015625" style="0" customWidth="1"/>
    <col min="9" max="9" width="24.66015625" style="0" customWidth="1"/>
    <col min="10" max="10" width="8.5" style="0" customWidth="1"/>
    <col min="11" max="11" width="9" style="0" customWidth="1"/>
    <col min="13" max="13" width="7.5" style="0" customWidth="1"/>
  </cols>
  <sheetData>
    <row r="1" spans="1:14" ht="39.75" customHeight="1">
      <c r="A1" s="222" t="s">
        <v>49</v>
      </c>
      <c r="B1" s="222"/>
      <c r="C1" s="222"/>
      <c r="D1" s="222"/>
      <c r="E1" s="222"/>
      <c r="F1" s="222"/>
      <c r="G1" s="222"/>
      <c r="H1" s="208"/>
      <c r="I1" s="16"/>
      <c r="J1" s="16"/>
      <c r="K1" s="16"/>
      <c r="L1" s="16"/>
      <c r="M1" s="64"/>
      <c r="N1" s="64"/>
    </row>
    <row r="2" spans="1:6" ht="51">
      <c r="A2" s="1"/>
      <c r="B2" s="1"/>
      <c r="C2" s="11"/>
      <c r="D2" s="53" t="s">
        <v>95</v>
      </c>
      <c r="E2" s="12" t="s">
        <v>96</v>
      </c>
      <c r="F2" s="12" t="s">
        <v>122</v>
      </c>
    </row>
    <row r="3" spans="3:13" ht="19.5" customHeight="1">
      <c r="C3" s="14" t="s">
        <v>2</v>
      </c>
      <c r="D3" s="30">
        <v>225.5</v>
      </c>
      <c r="E3" s="30">
        <v>43.1</v>
      </c>
      <c r="F3" s="15">
        <f>D3-E3</f>
        <v>182.4</v>
      </c>
      <c r="J3" s="72"/>
      <c r="K3" s="91"/>
      <c r="L3" s="92"/>
      <c r="M3" s="93"/>
    </row>
    <row r="4" spans="3:13" ht="19.5" customHeight="1">
      <c r="C4" s="14" t="s">
        <v>17</v>
      </c>
      <c r="D4" s="31">
        <v>119.8</v>
      </c>
      <c r="E4" s="31">
        <v>41.6</v>
      </c>
      <c r="F4" s="15">
        <f aca="true" t="shared" si="0" ref="F4:F16">D4-E4</f>
        <v>78.19999999999999</v>
      </c>
      <c r="J4" s="72"/>
      <c r="K4" s="98"/>
      <c r="L4" s="92"/>
      <c r="M4" s="104"/>
    </row>
    <row r="5" spans="3:13" ht="19.5" customHeight="1">
      <c r="C5" s="14" t="s">
        <v>12</v>
      </c>
      <c r="D5" s="29">
        <v>111.1</v>
      </c>
      <c r="E5" s="30">
        <v>10.6</v>
      </c>
      <c r="F5" s="15">
        <f t="shared" si="0"/>
        <v>100.5</v>
      </c>
      <c r="J5" s="72"/>
      <c r="K5" s="96"/>
      <c r="L5" s="92"/>
      <c r="M5" s="104"/>
    </row>
    <row r="6" spans="3:13" ht="19.5" customHeight="1">
      <c r="C6" s="14" t="s">
        <v>6</v>
      </c>
      <c r="D6" s="43">
        <v>99.9</v>
      </c>
      <c r="E6" s="29">
        <v>77.2</v>
      </c>
      <c r="F6" s="15">
        <f t="shared" si="0"/>
        <v>22.700000000000003</v>
      </c>
      <c r="J6" s="72"/>
      <c r="K6" s="95"/>
      <c r="L6" s="97"/>
      <c r="M6" s="104"/>
    </row>
    <row r="7" spans="3:13" ht="19.5" customHeight="1">
      <c r="C7" s="18" t="s">
        <v>1</v>
      </c>
      <c r="D7" s="69">
        <v>121.9</v>
      </c>
      <c r="E7" s="202">
        <v>55.8</v>
      </c>
      <c r="F7" s="20">
        <f t="shared" si="0"/>
        <v>66.10000000000001</v>
      </c>
      <c r="J7" s="72"/>
      <c r="K7" s="105"/>
      <c r="L7" s="92"/>
      <c r="M7" s="104"/>
    </row>
    <row r="8" spans="3:13" ht="19.5" customHeight="1">
      <c r="C8" s="14" t="s">
        <v>4</v>
      </c>
      <c r="D8" s="38">
        <v>60.2</v>
      </c>
      <c r="E8" s="38">
        <v>19.3</v>
      </c>
      <c r="F8" s="15">
        <f t="shared" si="0"/>
        <v>40.900000000000006</v>
      </c>
      <c r="J8" s="72"/>
      <c r="K8" s="94"/>
      <c r="L8" s="92"/>
      <c r="M8" s="104"/>
    </row>
    <row r="9" spans="3:13" ht="19.5" customHeight="1">
      <c r="C9" s="14" t="s">
        <v>14</v>
      </c>
      <c r="D9" s="43">
        <v>119.9</v>
      </c>
      <c r="E9" s="29">
        <v>48.9</v>
      </c>
      <c r="F9" s="15">
        <f t="shared" si="0"/>
        <v>71</v>
      </c>
      <c r="J9" s="72"/>
      <c r="K9" s="103"/>
      <c r="L9" s="92"/>
      <c r="M9" s="104"/>
    </row>
    <row r="10" spans="3:13" ht="19.5" customHeight="1">
      <c r="C10" s="14" t="s">
        <v>7</v>
      </c>
      <c r="D10" s="52">
        <v>185.6</v>
      </c>
      <c r="E10" s="54">
        <v>19</v>
      </c>
      <c r="F10" s="15">
        <f t="shared" si="0"/>
        <v>166.6</v>
      </c>
      <c r="J10" s="72"/>
      <c r="K10" s="95"/>
      <c r="L10" s="92"/>
      <c r="M10" s="104"/>
    </row>
    <row r="11" spans="3:13" ht="19.5" customHeight="1">
      <c r="C11" s="14" t="s">
        <v>8</v>
      </c>
      <c r="D11" s="58">
        <v>172.7</v>
      </c>
      <c r="E11" s="58">
        <v>52.2</v>
      </c>
      <c r="F11" s="15">
        <f t="shared" si="0"/>
        <v>120.49999999999999</v>
      </c>
      <c r="J11" s="72"/>
      <c r="K11" s="91"/>
      <c r="L11" s="92"/>
      <c r="M11" s="104"/>
    </row>
    <row r="12" spans="3:13" ht="19.5" customHeight="1">
      <c r="C12" s="14" t="s">
        <v>3</v>
      </c>
      <c r="D12" s="29">
        <v>86.4</v>
      </c>
      <c r="E12" s="29">
        <v>75.4</v>
      </c>
      <c r="F12" s="15">
        <f t="shared" si="0"/>
        <v>11</v>
      </c>
      <c r="J12" s="72"/>
      <c r="K12" s="106"/>
      <c r="L12" s="92"/>
      <c r="M12" s="104"/>
    </row>
    <row r="13" spans="3:13" ht="19.5" customHeight="1">
      <c r="C13" s="14" t="s">
        <v>11</v>
      </c>
      <c r="D13" s="43">
        <v>86.3</v>
      </c>
      <c r="E13" s="29">
        <v>81.6</v>
      </c>
      <c r="F13" s="15">
        <f t="shared" si="0"/>
        <v>4.700000000000003</v>
      </c>
      <c r="J13" s="72"/>
      <c r="K13" s="107"/>
      <c r="L13" s="92"/>
      <c r="M13" s="104"/>
    </row>
    <row r="14" spans="3:13" ht="19.5" customHeight="1">
      <c r="C14" s="14" t="s">
        <v>5</v>
      </c>
      <c r="D14" s="54">
        <v>400.8</v>
      </c>
      <c r="E14" s="54">
        <v>13.8</v>
      </c>
      <c r="F14" s="15">
        <f t="shared" si="0"/>
        <v>387</v>
      </c>
      <c r="J14" s="73"/>
      <c r="K14" s="108"/>
      <c r="L14" s="101"/>
      <c r="M14" s="109"/>
    </row>
    <row r="15" spans="3:13" ht="19.5" customHeight="1">
      <c r="C15" s="14" t="s">
        <v>9</v>
      </c>
      <c r="D15" s="77">
        <v>105.6</v>
      </c>
      <c r="E15" s="77">
        <v>38</v>
      </c>
      <c r="F15" s="15">
        <f t="shared" si="0"/>
        <v>67.6</v>
      </c>
      <c r="J15" s="72"/>
      <c r="K15" s="105"/>
      <c r="L15" s="92"/>
      <c r="M15" s="104"/>
    </row>
    <row r="16" spans="3:13" ht="19.5" customHeight="1">
      <c r="C16" s="14" t="s">
        <v>10</v>
      </c>
      <c r="D16" s="31">
        <v>98.1</v>
      </c>
      <c r="E16" s="31">
        <v>67.1</v>
      </c>
      <c r="F16" s="15">
        <f t="shared" si="0"/>
        <v>31</v>
      </c>
      <c r="J16" s="72"/>
      <c r="K16" s="95"/>
      <c r="L16" s="92"/>
      <c r="M16" s="104"/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>
      <c r="K24" s="2"/>
    </row>
    <row r="25" ht="19.5" customHeight="1">
      <c r="K25" s="2"/>
    </row>
    <row r="26" ht="19.5" customHeight="1">
      <c r="K26" s="2"/>
    </row>
    <row r="27" ht="19.5" customHeight="1">
      <c r="K27" s="3"/>
    </row>
    <row r="28" ht="19.5" customHeight="1">
      <c r="K28" s="2"/>
    </row>
    <row r="29" ht="19.5" customHeight="1">
      <c r="K29" s="2"/>
    </row>
    <row r="30" ht="19.5" customHeight="1">
      <c r="K30" s="2"/>
    </row>
    <row r="31" ht="19.5" customHeight="1">
      <c r="K31" s="2"/>
    </row>
    <row r="32" ht="19.5" customHeight="1">
      <c r="K32" s="2"/>
    </row>
    <row r="33" ht="19.5" customHeight="1">
      <c r="K33" s="2"/>
    </row>
    <row r="34" ht="19.5" customHeight="1">
      <c r="K34" s="2"/>
    </row>
    <row r="35" ht="19.5" customHeight="1">
      <c r="K35" s="2"/>
    </row>
    <row r="36" ht="19.5" customHeight="1">
      <c r="K36" s="2"/>
    </row>
    <row r="37" ht="19.5" customHeight="1">
      <c r="K37" s="2"/>
    </row>
    <row r="38" ht="19.5" customHeight="1"/>
    <row r="39" spans="4:10" ht="19.5" customHeight="1">
      <c r="D39">
        <v>2010</v>
      </c>
      <c r="G39">
        <v>2010</v>
      </c>
      <c r="J39">
        <v>2009</v>
      </c>
    </row>
    <row r="40" spans="3:11" ht="12.75">
      <c r="C40" t="s">
        <v>15</v>
      </c>
      <c r="D40" t="s">
        <v>98</v>
      </c>
      <c r="E40" t="s">
        <v>16</v>
      </c>
      <c r="G40" t="s">
        <v>98</v>
      </c>
      <c r="H40" t="s">
        <v>13</v>
      </c>
      <c r="I40" t="s">
        <v>15</v>
      </c>
      <c r="J40" t="s">
        <v>98</v>
      </c>
      <c r="K40" t="s">
        <v>16</v>
      </c>
    </row>
    <row r="41" spans="3:11" ht="12.75">
      <c r="C41" s="1" t="s">
        <v>5</v>
      </c>
      <c r="D41" s="132">
        <v>400.8</v>
      </c>
      <c r="E41">
        <v>1</v>
      </c>
      <c r="F41" s="1" t="s">
        <v>5</v>
      </c>
      <c r="G41" s="132">
        <v>400.8</v>
      </c>
      <c r="I41" s="1" t="s">
        <v>11</v>
      </c>
      <c r="J41" s="39">
        <v>81.6</v>
      </c>
      <c r="K41">
        <v>1</v>
      </c>
    </row>
    <row r="42" spans="3:11" ht="12.75">
      <c r="C42" s="1" t="s">
        <v>2</v>
      </c>
      <c r="D42" s="41">
        <v>225.5</v>
      </c>
      <c r="E42">
        <v>2</v>
      </c>
      <c r="F42" s="1" t="s">
        <v>2</v>
      </c>
      <c r="G42" s="41">
        <v>225.5</v>
      </c>
      <c r="I42" s="1" t="s">
        <v>6</v>
      </c>
      <c r="J42" s="39">
        <v>77.2</v>
      </c>
      <c r="K42">
        <v>2</v>
      </c>
    </row>
    <row r="43" spans="3:11" ht="12.75">
      <c r="C43" s="1" t="s">
        <v>7</v>
      </c>
      <c r="D43" s="209">
        <v>185.6</v>
      </c>
      <c r="E43">
        <v>3</v>
      </c>
      <c r="F43" s="1" t="s">
        <v>7</v>
      </c>
      <c r="G43" s="209">
        <v>185.6</v>
      </c>
      <c r="I43" s="1" t="s">
        <v>3</v>
      </c>
      <c r="J43" s="39">
        <v>75.4</v>
      </c>
      <c r="K43">
        <v>3</v>
      </c>
    </row>
    <row r="44" spans="3:11" ht="12.75">
      <c r="C44" s="1" t="s">
        <v>8</v>
      </c>
      <c r="D44" s="130">
        <v>172.7</v>
      </c>
      <c r="E44">
        <v>4</v>
      </c>
      <c r="F44" s="1" t="s">
        <v>8</v>
      </c>
      <c r="G44" s="130">
        <v>172.7</v>
      </c>
      <c r="I44" s="1" t="s">
        <v>10</v>
      </c>
      <c r="J44" s="40">
        <v>67.1</v>
      </c>
      <c r="K44">
        <v>4</v>
      </c>
    </row>
    <row r="45" spans="3:11" ht="12.75">
      <c r="C45" s="26" t="s">
        <v>1</v>
      </c>
      <c r="D45" s="139">
        <v>121.9</v>
      </c>
      <c r="E45" s="56">
        <v>5</v>
      </c>
      <c r="F45" s="26" t="s">
        <v>1</v>
      </c>
      <c r="G45" s="139">
        <v>121.9</v>
      </c>
      <c r="I45" s="26" t="s">
        <v>1</v>
      </c>
      <c r="J45" s="203">
        <v>55.8</v>
      </c>
      <c r="K45">
        <v>5</v>
      </c>
    </row>
    <row r="46" spans="3:11" ht="12.75">
      <c r="C46" s="1" t="s">
        <v>14</v>
      </c>
      <c r="D46" s="44">
        <v>119.9</v>
      </c>
      <c r="E46">
        <v>6</v>
      </c>
      <c r="F46" s="1" t="s">
        <v>14</v>
      </c>
      <c r="G46" s="44">
        <v>119.9</v>
      </c>
      <c r="I46" s="1" t="s">
        <v>8</v>
      </c>
      <c r="J46" s="130">
        <v>52.2</v>
      </c>
      <c r="K46">
        <v>6</v>
      </c>
    </row>
    <row r="47" spans="3:11" ht="12.75">
      <c r="C47" s="1" t="s">
        <v>17</v>
      </c>
      <c r="D47" s="40">
        <v>119.8</v>
      </c>
      <c r="E47">
        <v>7</v>
      </c>
      <c r="F47" s="1" t="s">
        <v>17</v>
      </c>
      <c r="G47" s="40">
        <v>119.8</v>
      </c>
      <c r="I47" s="1" t="s">
        <v>14</v>
      </c>
      <c r="J47" s="39">
        <v>48.9</v>
      </c>
      <c r="K47">
        <v>7</v>
      </c>
    </row>
    <row r="48" spans="3:11" ht="13.5" customHeight="1">
      <c r="C48" s="1" t="s">
        <v>12</v>
      </c>
      <c r="D48" s="39">
        <v>111.1</v>
      </c>
      <c r="E48">
        <v>8</v>
      </c>
      <c r="F48" s="1" t="s">
        <v>12</v>
      </c>
      <c r="G48" s="39">
        <v>111.1</v>
      </c>
      <c r="I48" s="1" t="s">
        <v>2</v>
      </c>
      <c r="J48" s="41">
        <v>43.1</v>
      </c>
      <c r="K48">
        <v>8</v>
      </c>
    </row>
    <row r="49" spans="3:11" ht="12.75">
      <c r="C49" s="1" t="s">
        <v>9</v>
      </c>
      <c r="D49" s="131">
        <v>105.6</v>
      </c>
      <c r="E49">
        <v>9</v>
      </c>
      <c r="F49" s="1" t="s">
        <v>9</v>
      </c>
      <c r="G49" s="131">
        <v>105.6</v>
      </c>
      <c r="I49" s="1" t="s">
        <v>17</v>
      </c>
      <c r="J49" s="40">
        <v>41.6</v>
      </c>
      <c r="K49">
        <v>9</v>
      </c>
    </row>
    <row r="50" spans="3:11" ht="13.5" customHeight="1">
      <c r="C50" s="1" t="s">
        <v>6</v>
      </c>
      <c r="D50" s="44">
        <v>99.9</v>
      </c>
      <c r="E50">
        <v>10</v>
      </c>
      <c r="F50" s="1" t="s">
        <v>6</v>
      </c>
      <c r="G50" s="44">
        <v>99.9</v>
      </c>
      <c r="I50" s="1" t="s">
        <v>9</v>
      </c>
      <c r="J50" s="131">
        <v>38</v>
      </c>
      <c r="K50">
        <v>10</v>
      </c>
    </row>
    <row r="51" spans="3:11" ht="12.75">
      <c r="C51" s="1" t="s">
        <v>10</v>
      </c>
      <c r="D51" s="40">
        <v>98.1</v>
      </c>
      <c r="E51">
        <v>11</v>
      </c>
      <c r="F51" s="1" t="s">
        <v>10</v>
      </c>
      <c r="G51" s="40">
        <v>98.1</v>
      </c>
      <c r="I51" s="1" t="s">
        <v>4</v>
      </c>
      <c r="J51" s="42">
        <v>19.3</v>
      </c>
      <c r="K51">
        <v>11</v>
      </c>
    </row>
    <row r="52" spans="3:11" ht="12" customHeight="1">
      <c r="C52" s="1" t="s">
        <v>3</v>
      </c>
      <c r="D52" s="39">
        <v>86.4</v>
      </c>
      <c r="E52">
        <v>12</v>
      </c>
      <c r="F52" s="1" t="s">
        <v>3</v>
      </c>
      <c r="G52" s="39">
        <v>86.4</v>
      </c>
      <c r="I52" s="1" t="s">
        <v>7</v>
      </c>
      <c r="J52" s="132">
        <v>19</v>
      </c>
      <c r="K52">
        <v>12</v>
      </c>
    </row>
    <row r="53" spans="3:11" ht="12.75" customHeight="1">
      <c r="C53" s="1" t="s">
        <v>11</v>
      </c>
      <c r="D53" s="44">
        <v>86.3</v>
      </c>
      <c r="E53">
        <v>13</v>
      </c>
      <c r="F53" s="1" t="s">
        <v>11</v>
      </c>
      <c r="G53" s="44">
        <v>86.3</v>
      </c>
      <c r="I53" s="1" t="s">
        <v>5</v>
      </c>
      <c r="J53" s="132">
        <v>13.8</v>
      </c>
      <c r="K53">
        <v>13</v>
      </c>
    </row>
    <row r="54" spans="3:11" ht="12.75">
      <c r="C54" s="1" t="s">
        <v>4</v>
      </c>
      <c r="D54" s="42">
        <v>60.2</v>
      </c>
      <c r="E54">
        <v>14</v>
      </c>
      <c r="F54" s="1" t="s">
        <v>4</v>
      </c>
      <c r="G54" s="42">
        <v>60.2</v>
      </c>
      <c r="I54" s="1" t="s">
        <v>12</v>
      </c>
      <c r="J54" s="41">
        <v>10.6</v>
      </c>
      <c r="K54">
        <v>13</v>
      </c>
    </row>
  </sheetData>
  <sheetProtection/>
  <mergeCells count="1">
    <mergeCell ref="A1:G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Header>&amp;R21</oddHeader>
  </headerFooter>
  <colBreaks count="1" manualBreakCount="1">
    <brk id="17" max="65535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4"/>
  <sheetViews>
    <sheetView workbookViewId="0" topLeftCell="A1">
      <selection activeCell="H6" sqref="H6"/>
    </sheetView>
  </sheetViews>
  <sheetFormatPr defaultColWidth="9.33203125" defaultRowHeight="12.75"/>
  <cols>
    <col min="1" max="1" width="7" style="0" customWidth="1"/>
    <col min="2" max="2" width="8.5" style="0" customWidth="1"/>
    <col min="3" max="3" width="21.16015625" style="0" customWidth="1"/>
    <col min="4" max="4" width="15" style="0" customWidth="1"/>
    <col min="5" max="5" width="15.33203125" style="0" customWidth="1"/>
    <col min="6" max="6" width="17.66015625" style="0" customWidth="1"/>
    <col min="7" max="7" width="7.83203125" style="0" customWidth="1"/>
    <col min="8" max="8" width="8.33203125" style="0" customWidth="1"/>
    <col min="9" max="9" width="24.66015625" style="0" customWidth="1"/>
    <col min="10" max="10" width="10.16015625" style="0" customWidth="1"/>
    <col min="11" max="11" width="10.33203125" style="0" customWidth="1"/>
  </cols>
  <sheetData>
    <row r="1" spans="1:14" ht="18.75">
      <c r="A1" s="222" t="s">
        <v>51</v>
      </c>
      <c r="B1" s="222"/>
      <c r="C1" s="222"/>
      <c r="D1" s="222"/>
      <c r="E1" s="222"/>
      <c r="F1" s="222"/>
      <c r="G1" s="222"/>
      <c r="H1" s="222"/>
      <c r="I1" s="16"/>
      <c r="J1" s="16"/>
      <c r="K1" s="16"/>
      <c r="L1" s="16"/>
      <c r="M1" s="64"/>
      <c r="N1" s="64"/>
    </row>
    <row r="2" spans="1:6" ht="38.25">
      <c r="A2" s="1"/>
      <c r="B2" s="1"/>
      <c r="C2" s="11"/>
      <c r="D2" s="53" t="s">
        <v>91</v>
      </c>
      <c r="E2" s="12" t="s">
        <v>92</v>
      </c>
      <c r="F2" s="12" t="s">
        <v>122</v>
      </c>
    </row>
    <row r="3" spans="3:13" ht="19.5" customHeight="1">
      <c r="C3" s="14" t="s">
        <v>2</v>
      </c>
      <c r="D3" s="30">
        <v>17.4</v>
      </c>
      <c r="E3" s="30">
        <v>18.7</v>
      </c>
      <c r="F3" s="15">
        <f aca="true" t="shared" si="0" ref="F3:F16">D3-E3</f>
        <v>-1.3000000000000007</v>
      </c>
      <c r="J3" s="72"/>
      <c r="K3" s="91"/>
      <c r="L3" s="92"/>
      <c r="M3" s="93"/>
    </row>
    <row r="4" spans="3:13" ht="19.5" customHeight="1">
      <c r="C4" s="14" t="s">
        <v>17</v>
      </c>
      <c r="D4" s="31">
        <v>31.9</v>
      </c>
      <c r="E4" s="30">
        <v>33.7</v>
      </c>
      <c r="F4" s="15">
        <f t="shared" si="0"/>
        <v>-1.8000000000000043</v>
      </c>
      <c r="J4" s="72"/>
      <c r="K4" s="94"/>
      <c r="L4" s="92"/>
      <c r="M4" s="93"/>
    </row>
    <row r="5" spans="3:13" ht="19.5" customHeight="1">
      <c r="C5" s="14" t="s">
        <v>12</v>
      </c>
      <c r="D5" s="31">
        <v>26</v>
      </c>
      <c r="E5" s="29">
        <v>29.4</v>
      </c>
      <c r="F5" s="15">
        <f t="shared" si="0"/>
        <v>-3.3999999999999986</v>
      </c>
      <c r="J5" s="72"/>
      <c r="K5" s="95"/>
      <c r="L5" s="92"/>
      <c r="M5" s="93"/>
    </row>
    <row r="6" spans="3:13" ht="19.5" customHeight="1">
      <c r="C6" s="14" t="s">
        <v>6</v>
      </c>
      <c r="D6" s="43">
        <v>32.1</v>
      </c>
      <c r="E6" s="43">
        <v>27.8</v>
      </c>
      <c r="F6" s="15">
        <f t="shared" si="0"/>
        <v>4.300000000000001</v>
      </c>
      <c r="J6" s="72"/>
      <c r="K6" s="96"/>
      <c r="L6" s="92"/>
      <c r="M6" s="93"/>
    </row>
    <row r="7" spans="3:13" ht="19.5" customHeight="1">
      <c r="C7" s="18" t="s">
        <v>1</v>
      </c>
      <c r="D7" s="69">
        <v>32.3</v>
      </c>
      <c r="E7" s="69">
        <v>35.5</v>
      </c>
      <c r="F7" s="20">
        <f t="shared" si="0"/>
        <v>-3.200000000000003</v>
      </c>
      <c r="J7" s="72"/>
      <c r="K7" s="94"/>
      <c r="L7" s="92"/>
      <c r="M7" s="93"/>
    </row>
    <row r="8" spans="3:13" ht="19.5" customHeight="1">
      <c r="C8" s="14" t="s">
        <v>4</v>
      </c>
      <c r="D8" s="38">
        <v>30.7</v>
      </c>
      <c r="E8" s="38">
        <v>30</v>
      </c>
      <c r="F8" s="15">
        <f t="shared" si="0"/>
        <v>0.6999999999999993</v>
      </c>
      <c r="J8" s="72"/>
      <c r="K8" s="95"/>
      <c r="L8" s="97"/>
      <c r="M8" s="93"/>
    </row>
    <row r="9" spans="3:13" ht="19.5" customHeight="1">
      <c r="C9" s="14" t="s">
        <v>14</v>
      </c>
      <c r="D9" s="29">
        <v>31.5</v>
      </c>
      <c r="E9" s="43">
        <v>34.6</v>
      </c>
      <c r="F9" s="15">
        <f t="shared" si="0"/>
        <v>-3.1000000000000014</v>
      </c>
      <c r="J9" s="72"/>
      <c r="K9" s="98"/>
      <c r="L9" s="92"/>
      <c r="M9" s="93"/>
    </row>
    <row r="10" spans="3:13" ht="19.5" customHeight="1">
      <c r="C10" s="14" t="s">
        <v>7</v>
      </c>
      <c r="D10" s="54">
        <v>28.3</v>
      </c>
      <c r="E10" s="52">
        <v>32.2</v>
      </c>
      <c r="F10" s="15">
        <f t="shared" si="0"/>
        <v>-3.900000000000002</v>
      </c>
      <c r="J10" s="72"/>
      <c r="K10" s="99"/>
      <c r="L10" s="92"/>
      <c r="M10" s="93"/>
    </row>
    <row r="11" spans="3:13" ht="19.5" customHeight="1">
      <c r="C11" s="14" t="s">
        <v>8</v>
      </c>
      <c r="D11" s="58">
        <v>28.3</v>
      </c>
      <c r="E11" s="58">
        <v>32.9</v>
      </c>
      <c r="F11" s="15">
        <f t="shared" si="0"/>
        <v>-4.599999999999998</v>
      </c>
      <c r="J11" s="72"/>
      <c r="K11" s="100"/>
      <c r="L11" s="92"/>
      <c r="M11" s="93"/>
    </row>
    <row r="12" spans="3:13" ht="19.5" customHeight="1">
      <c r="C12" s="14" t="s">
        <v>3</v>
      </c>
      <c r="D12" s="29">
        <v>31.9</v>
      </c>
      <c r="E12" s="29">
        <v>27.6</v>
      </c>
      <c r="F12" s="15">
        <f t="shared" si="0"/>
        <v>4.299999999999997</v>
      </c>
      <c r="J12" s="73"/>
      <c r="K12" s="48"/>
      <c r="L12" s="101"/>
      <c r="M12" s="102"/>
    </row>
    <row r="13" spans="3:13" ht="19.5" customHeight="1">
      <c r="C13" s="14" t="s">
        <v>11</v>
      </c>
      <c r="D13" s="29">
        <v>35.3</v>
      </c>
      <c r="E13" s="29">
        <v>32.3</v>
      </c>
      <c r="F13" s="15">
        <f t="shared" si="0"/>
        <v>3</v>
      </c>
      <c r="J13" s="72"/>
      <c r="K13" s="103"/>
      <c r="L13" s="92"/>
      <c r="M13" s="93"/>
    </row>
    <row r="14" spans="3:13" ht="19.5" customHeight="1">
      <c r="C14" s="14" t="s">
        <v>5</v>
      </c>
      <c r="D14" s="54">
        <v>31.3</v>
      </c>
      <c r="E14" s="54">
        <v>36.9</v>
      </c>
      <c r="F14" s="15">
        <f t="shared" si="0"/>
        <v>-5.599999999999998</v>
      </c>
      <c r="J14" s="72"/>
      <c r="K14" s="91"/>
      <c r="L14" s="92"/>
      <c r="M14" s="93"/>
    </row>
    <row r="15" spans="3:13" ht="19.5" customHeight="1">
      <c r="C15" s="14" t="s">
        <v>9</v>
      </c>
      <c r="D15" s="77">
        <v>36.1</v>
      </c>
      <c r="E15" s="68">
        <v>35.9</v>
      </c>
      <c r="F15" s="15">
        <f t="shared" si="0"/>
        <v>0.20000000000000284</v>
      </c>
      <c r="J15" s="72"/>
      <c r="K15" s="95"/>
      <c r="L15" s="92"/>
      <c r="M15" s="93"/>
    </row>
    <row r="16" spans="3:13" ht="19.5" customHeight="1">
      <c r="C16" s="14" t="s">
        <v>10</v>
      </c>
      <c r="D16" s="31">
        <v>34.3</v>
      </c>
      <c r="E16" s="31">
        <v>35</v>
      </c>
      <c r="F16" s="15">
        <f t="shared" si="0"/>
        <v>-0.7000000000000028</v>
      </c>
      <c r="J16" s="72"/>
      <c r="K16" s="95"/>
      <c r="L16" s="92"/>
      <c r="M16" s="93"/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>
      <c r="K24" s="2"/>
    </row>
    <row r="25" ht="19.5" customHeight="1">
      <c r="K25" s="2"/>
    </row>
    <row r="26" ht="19.5" customHeight="1">
      <c r="K26" s="2"/>
    </row>
    <row r="27" ht="19.5" customHeight="1">
      <c r="K27" s="3"/>
    </row>
    <row r="28" ht="19.5" customHeight="1">
      <c r="K28" s="2"/>
    </row>
    <row r="29" ht="19.5" customHeight="1">
      <c r="K29" s="2"/>
    </row>
    <row r="30" ht="19.5" customHeight="1">
      <c r="K30" s="2"/>
    </row>
    <row r="31" ht="19.5" customHeight="1">
      <c r="K31" s="2"/>
    </row>
    <row r="32" ht="19.5" customHeight="1">
      <c r="K32" s="2"/>
    </row>
    <row r="33" ht="19.5" customHeight="1">
      <c r="K33" s="2"/>
    </row>
    <row r="34" ht="19.5" customHeight="1">
      <c r="K34" s="2"/>
    </row>
    <row r="35" ht="19.5" customHeight="1">
      <c r="K35" s="2"/>
    </row>
    <row r="36" ht="19.5" customHeight="1">
      <c r="K36" s="2"/>
    </row>
    <row r="37" ht="19.5" customHeight="1">
      <c r="K37" s="2"/>
    </row>
    <row r="38" ht="19.5" customHeight="1"/>
    <row r="39" spans="4:10" ht="19.5" customHeight="1">
      <c r="D39">
        <v>2010</v>
      </c>
      <c r="G39">
        <v>2010</v>
      </c>
      <c r="J39">
        <v>2009</v>
      </c>
    </row>
    <row r="40" spans="3:11" ht="12.75">
      <c r="C40" t="s">
        <v>15</v>
      </c>
      <c r="D40" s="166" t="s">
        <v>110</v>
      </c>
      <c r="E40" t="s">
        <v>16</v>
      </c>
      <c r="G40" s="166" t="s">
        <v>110</v>
      </c>
      <c r="H40" t="s">
        <v>13</v>
      </c>
      <c r="I40" t="s">
        <v>15</v>
      </c>
      <c r="J40" s="166" t="s">
        <v>110</v>
      </c>
      <c r="K40" t="s">
        <v>16</v>
      </c>
    </row>
    <row r="41" spans="3:11" ht="12.75">
      <c r="C41" s="1" t="s">
        <v>2</v>
      </c>
      <c r="D41" s="41">
        <v>17.4</v>
      </c>
      <c r="E41">
        <v>1</v>
      </c>
      <c r="F41" s="1" t="s">
        <v>2</v>
      </c>
      <c r="G41" s="41">
        <v>17.4</v>
      </c>
      <c r="I41" s="1" t="s">
        <v>2</v>
      </c>
      <c r="J41" s="41">
        <v>18.7</v>
      </c>
      <c r="K41">
        <v>1</v>
      </c>
    </row>
    <row r="42" spans="3:11" ht="12.75">
      <c r="C42" s="1" t="s">
        <v>12</v>
      </c>
      <c r="D42" s="40">
        <v>26</v>
      </c>
      <c r="E42">
        <v>2</v>
      </c>
      <c r="F42" s="1" t="s">
        <v>12</v>
      </c>
      <c r="G42" s="40">
        <v>26</v>
      </c>
      <c r="I42" s="1" t="s">
        <v>3</v>
      </c>
      <c r="J42" s="39">
        <v>27.6</v>
      </c>
      <c r="K42">
        <v>2</v>
      </c>
    </row>
    <row r="43" spans="3:11" ht="12.75">
      <c r="C43" s="1" t="s">
        <v>7</v>
      </c>
      <c r="D43" s="132">
        <v>28.3</v>
      </c>
      <c r="E43">
        <v>3</v>
      </c>
      <c r="F43" s="1" t="s">
        <v>7</v>
      </c>
      <c r="G43" s="132">
        <v>28.3</v>
      </c>
      <c r="I43" s="1" t="s">
        <v>6</v>
      </c>
      <c r="J43" s="44">
        <v>27.8</v>
      </c>
      <c r="K43">
        <v>3</v>
      </c>
    </row>
    <row r="44" spans="3:11" ht="12.75">
      <c r="C44" s="1" t="s">
        <v>8</v>
      </c>
      <c r="D44" s="130">
        <v>28.3</v>
      </c>
      <c r="E44">
        <v>3</v>
      </c>
      <c r="F44" s="1" t="s">
        <v>8</v>
      </c>
      <c r="G44" s="130">
        <v>28.3</v>
      </c>
      <c r="I44" s="1" t="s">
        <v>12</v>
      </c>
      <c r="J44" s="39">
        <v>29.4</v>
      </c>
      <c r="K44">
        <v>4</v>
      </c>
    </row>
    <row r="45" spans="3:11" ht="12.75">
      <c r="C45" s="1" t="s">
        <v>4</v>
      </c>
      <c r="D45" s="42">
        <v>30.7</v>
      </c>
      <c r="E45">
        <v>4</v>
      </c>
      <c r="F45" s="1" t="s">
        <v>4</v>
      </c>
      <c r="G45" s="42">
        <v>30.7</v>
      </c>
      <c r="I45" s="1" t="s">
        <v>4</v>
      </c>
      <c r="J45" s="42">
        <v>30</v>
      </c>
      <c r="K45">
        <v>5</v>
      </c>
    </row>
    <row r="46" spans="3:11" ht="12.75">
      <c r="C46" s="1" t="s">
        <v>5</v>
      </c>
      <c r="D46" s="132">
        <v>31.3</v>
      </c>
      <c r="E46">
        <v>5</v>
      </c>
      <c r="F46" s="1" t="s">
        <v>5</v>
      </c>
      <c r="G46" s="132">
        <v>31.3</v>
      </c>
      <c r="I46" s="1" t="s">
        <v>7</v>
      </c>
      <c r="J46" s="209">
        <v>32.2</v>
      </c>
      <c r="K46">
        <v>6</v>
      </c>
    </row>
    <row r="47" spans="3:11" ht="12.75">
      <c r="C47" s="1" t="s">
        <v>14</v>
      </c>
      <c r="D47" s="39">
        <v>31.5</v>
      </c>
      <c r="E47">
        <v>6</v>
      </c>
      <c r="F47" s="1" t="s">
        <v>14</v>
      </c>
      <c r="G47" s="39">
        <v>31.5</v>
      </c>
      <c r="I47" s="1" t="s">
        <v>11</v>
      </c>
      <c r="J47" s="39">
        <v>32.3</v>
      </c>
      <c r="K47">
        <v>7</v>
      </c>
    </row>
    <row r="48" spans="3:11" ht="12.75">
      <c r="C48" s="1" t="s">
        <v>17</v>
      </c>
      <c r="D48" s="40">
        <v>31.9</v>
      </c>
      <c r="E48">
        <v>7</v>
      </c>
      <c r="F48" s="1" t="s">
        <v>17</v>
      </c>
      <c r="G48" s="40">
        <v>31.9</v>
      </c>
      <c r="I48" s="1" t="s">
        <v>8</v>
      </c>
      <c r="J48" s="130">
        <v>32.9</v>
      </c>
      <c r="K48">
        <v>8</v>
      </c>
    </row>
    <row r="49" spans="3:11" ht="12.75">
      <c r="C49" s="1" t="s">
        <v>3</v>
      </c>
      <c r="D49" s="39">
        <v>31.9</v>
      </c>
      <c r="E49">
        <v>7</v>
      </c>
      <c r="F49" s="1" t="s">
        <v>3</v>
      </c>
      <c r="G49" s="39">
        <v>31.9</v>
      </c>
      <c r="I49" s="1" t="s">
        <v>17</v>
      </c>
      <c r="J49" s="41">
        <v>33.7</v>
      </c>
      <c r="K49">
        <v>9</v>
      </c>
    </row>
    <row r="50" spans="3:11" ht="12.75">
      <c r="C50" s="1" t="s">
        <v>6</v>
      </c>
      <c r="D50" s="44">
        <v>32.1</v>
      </c>
      <c r="E50">
        <v>8</v>
      </c>
      <c r="F50" s="1" t="s">
        <v>6</v>
      </c>
      <c r="G50" s="44">
        <v>32.1</v>
      </c>
      <c r="I50" s="1" t="s">
        <v>14</v>
      </c>
      <c r="J50" s="44">
        <v>34.6</v>
      </c>
      <c r="K50">
        <v>10</v>
      </c>
    </row>
    <row r="51" spans="3:11" ht="12.75">
      <c r="C51" s="26" t="s">
        <v>1</v>
      </c>
      <c r="D51" s="139">
        <v>32.3</v>
      </c>
      <c r="E51">
        <v>9</v>
      </c>
      <c r="F51" s="26" t="s">
        <v>1</v>
      </c>
      <c r="G51" s="139">
        <v>32.3</v>
      </c>
      <c r="I51" s="1" t="s">
        <v>10</v>
      </c>
      <c r="J51" s="40">
        <v>35</v>
      </c>
      <c r="K51">
        <v>11</v>
      </c>
    </row>
    <row r="52" spans="3:11" ht="12.75">
      <c r="C52" s="1" t="s">
        <v>10</v>
      </c>
      <c r="D52" s="40">
        <v>34.3</v>
      </c>
      <c r="E52">
        <v>10</v>
      </c>
      <c r="F52" s="1" t="s">
        <v>10</v>
      </c>
      <c r="G52" s="40">
        <v>34.3</v>
      </c>
      <c r="I52" s="26" t="s">
        <v>1</v>
      </c>
      <c r="J52" s="139">
        <v>35.5</v>
      </c>
      <c r="K52">
        <v>12</v>
      </c>
    </row>
    <row r="53" spans="3:11" ht="12.75">
      <c r="C53" s="1" t="s">
        <v>11</v>
      </c>
      <c r="D53" s="39">
        <v>35.3</v>
      </c>
      <c r="E53">
        <v>11</v>
      </c>
      <c r="F53" s="1" t="s">
        <v>11</v>
      </c>
      <c r="G53" s="39">
        <v>35.3</v>
      </c>
      <c r="I53" s="1" t="s">
        <v>9</v>
      </c>
      <c r="J53" s="210">
        <v>35.9</v>
      </c>
      <c r="K53">
        <v>13</v>
      </c>
    </row>
    <row r="54" spans="3:11" ht="12.75">
      <c r="C54" s="1" t="s">
        <v>9</v>
      </c>
      <c r="D54" s="131">
        <v>36.1</v>
      </c>
      <c r="E54">
        <v>12</v>
      </c>
      <c r="F54" s="1" t="s">
        <v>9</v>
      </c>
      <c r="G54" s="131">
        <v>36.1</v>
      </c>
      <c r="I54" s="1" t="s">
        <v>5</v>
      </c>
      <c r="J54" s="132">
        <v>36.9</v>
      </c>
      <c r="K54">
        <v>14</v>
      </c>
    </row>
  </sheetData>
  <sheetProtection/>
  <mergeCells count="1">
    <mergeCell ref="A1:H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Header>&amp;R22</oddHeader>
  </headerFooter>
  <colBreaks count="1" manualBreakCount="1">
    <brk id="17" max="65535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44"/>
  <sheetViews>
    <sheetView workbookViewId="0" topLeftCell="A1">
      <selection activeCell="G2" sqref="G2"/>
    </sheetView>
  </sheetViews>
  <sheetFormatPr defaultColWidth="9.33203125" defaultRowHeight="12.75"/>
  <cols>
    <col min="1" max="1" width="22.66015625" style="0" customWidth="1"/>
    <col min="2" max="2" width="11.16015625" style="0" customWidth="1"/>
    <col min="3" max="3" width="14" style="0" customWidth="1"/>
    <col min="4" max="4" width="13" style="0" customWidth="1"/>
    <col min="5" max="5" width="14" style="0" customWidth="1"/>
    <col min="6" max="6" width="16.5" style="0" customWidth="1"/>
    <col min="13" max="13" width="20.16015625" style="0" customWidth="1"/>
    <col min="14" max="14" width="18" style="0" customWidth="1"/>
  </cols>
  <sheetData>
    <row r="1" spans="1:6" ht="39.75" customHeight="1">
      <c r="A1" s="223" t="s">
        <v>34</v>
      </c>
      <c r="B1" s="223"/>
      <c r="C1" s="223"/>
      <c r="D1" s="223"/>
      <c r="E1" s="219"/>
      <c r="F1" s="219"/>
    </row>
    <row r="2" spans="1:6" ht="163.5" customHeight="1">
      <c r="A2" s="21" t="s">
        <v>15</v>
      </c>
      <c r="B2" s="7"/>
      <c r="C2" s="22" t="s">
        <v>30</v>
      </c>
      <c r="D2" s="22" t="s">
        <v>31</v>
      </c>
      <c r="E2" s="22" t="s">
        <v>52</v>
      </c>
      <c r="F2" s="22" t="s">
        <v>33</v>
      </c>
    </row>
    <row r="3" spans="1:6" ht="18.75">
      <c r="A3" s="216" t="s">
        <v>2</v>
      </c>
      <c r="B3" s="17">
        <v>2010</v>
      </c>
      <c r="C3" s="9">
        <f>DGET(безработица!$C$40:$E$54,безработица!$E$40,Лист3!$B$1:$B$2)</f>
        <v>7</v>
      </c>
      <c r="D3" s="9">
        <f>DGET(инфляция!$C$40:$E$54,инфляция!$E$40,Лист3!$B$1:$B$2)</f>
        <v>6</v>
      </c>
      <c r="E3" s="9">
        <f>DGET(доходы!$C$40:$E$54,доходы!$E$40,Лист3!$B$1:$B$2)</f>
        <v>4</v>
      </c>
      <c r="F3" s="9">
        <f>DGET(зарплата!$C$40:$E$54,зарплата!$E$40,Лист3!$B$1:$B$2)</f>
        <v>5</v>
      </c>
    </row>
    <row r="4" spans="1:6" ht="18.75">
      <c r="A4" s="217"/>
      <c r="B4" s="24">
        <v>2009</v>
      </c>
      <c r="C4" s="25">
        <f>DGET(безработица!$I$40:$K$54,безработица!$K$40,Лист3!$B$1:$B$2)</f>
        <v>4</v>
      </c>
      <c r="D4" s="25">
        <f>DGET(инфляция!$I$40:$K$54,инфляция!$K$40,Лист3!$B$1:$B$2)</f>
        <v>5</v>
      </c>
      <c r="E4" s="25">
        <f>DGET(доходы!$I$40:$K$54,доходы!$K$40,Лист3!$B$1:$B$2)</f>
        <v>3</v>
      </c>
      <c r="F4" s="25">
        <f>DGET(зарплата!$I$40:$K$54,зарплата!$K$40,Лист3!$B$1:$B$2)</f>
        <v>4</v>
      </c>
    </row>
    <row r="5" spans="1:6" ht="18.75">
      <c r="A5" s="216" t="s">
        <v>17</v>
      </c>
      <c r="B5" s="17">
        <v>2010</v>
      </c>
      <c r="C5" s="9">
        <f>DGET(безработица!$C$40:$E$54,безработица!$E$40,Лист3!$C$1:$C$2)</f>
        <v>8</v>
      </c>
      <c r="D5" s="9">
        <f>DGET(инфляция!$C$40:$E$54,инфляция!$E$40,Лист3!$C$1:$C$2)</f>
        <v>12</v>
      </c>
      <c r="E5" s="9">
        <f>DGET(доходы!$C$40:$E$54,доходы!$E$40,Лист3!$C$1:$C$2)</f>
        <v>14</v>
      </c>
      <c r="F5" s="9">
        <f>DGET(зарплата!$C$40:$E$54,зарплата!$E$40,Лист3!$C$1:$C$2)</f>
        <v>13</v>
      </c>
    </row>
    <row r="6" spans="1:6" ht="18.75">
      <c r="A6" s="217"/>
      <c r="B6" s="24">
        <v>2009</v>
      </c>
      <c r="C6" s="25">
        <f>DGET(безработица!$I$40:$K$54,безработица!$K$40,Лист3!$C$1:$C$2)</f>
        <v>3</v>
      </c>
      <c r="D6" s="25">
        <f>DGET(инфляция!$I$40:$K$54,инфляция!$K$40,Лист3!$C$1:$C$2)</f>
        <v>7</v>
      </c>
      <c r="E6" s="25">
        <f>DGET(доходы!$I$40:$K$54,доходы!$K$40,Лист3!$C$1:$C$2)</f>
        <v>14</v>
      </c>
      <c r="F6" s="25">
        <f>DGET(зарплата!$I$40:$K$54,зарплата!$K$40,Лист3!$C$1:$C$2)</f>
        <v>14</v>
      </c>
    </row>
    <row r="7" spans="1:6" ht="18.75">
      <c r="A7" s="216" t="s">
        <v>12</v>
      </c>
      <c r="B7" s="17">
        <v>2010</v>
      </c>
      <c r="C7" s="9">
        <f>DGET(безработица!$C$40:$E$54,безработица!$E$40,Лист3!$D$1:$D$2)</f>
        <v>4</v>
      </c>
      <c r="D7" s="9">
        <f>DGET(инфляция!$C$40:$E$54,инфляция!$E$40,Лист3!$D$1:$D$2)</f>
        <v>5</v>
      </c>
      <c r="E7" s="9">
        <f>DGET(доходы!$C$40:$E$54,доходы!$E$40,Лист3!$D$1:$D$2)</f>
        <v>12</v>
      </c>
      <c r="F7" s="9">
        <f>DGET(зарплата!$C$40:$E$54,зарплата!$E$40,Лист3!$D$1:$D$2)</f>
        <v>14</v>
      </c>
    </row>
    <row r="8" spans="1:6" ht="18.75">
      <c r="A8" s="217"/>
      <c r="B8" s="24">
        <v>2009</v>
      </c>
      <c r="C8" s="25">
        <f>DGET(безработица!$I$40:$K$54,безработица!$K$40,Лист3!$D$1:$D$2)</f>
        <v>2</v>
      </c>
      <c r="D8" s="25">
        <f>DGET(инфляция!$I$40:$K$54,инфляция!$K$40,Лист3!$D$1:$D$2)</f>
        <v>8</v>
      </c>
      <c r="E8" s="25">
        <f>DGET(доходы!$I$40:$K$54,доходы!$K$40,Лист3!$D$1:$D$2)</f>
        <v>13</v>
      </c>
      <c r="F8" s="25">
        <f>DGET(зарплата!$I$40:$K$54,зарплата!$K$40,Лист3!$D$1:$D$2)</f>
        <v>12</v>
      </c>
    </row>
    <row r="9" spans="1:6" ht="18.75">
      <c r="A9" s="216" t="s">
        <v>6</v>
      </c>
      <c r="B9" s="17">
        <v>2010</v>
      </c>
      <c r="C9" s="9">
        <f>DGET(безработица!$C$40:$E$54,безработица!$E$40,Лист3!$E$1:$E$2)</f>
        <v>10</v>
      </c>
      <c r="D9" s="9">
        <f>DGET(инфляция!$C$40:$E$54,инфляция!$E$40,Лист3!$E$1:$E$2)</f>
        <v>2</v>
      </c>
      <c r="E9" s="9">
        <f>DGET(доходы!$C$40:$E$54,доходы!$E$40,Лист3!$E$1:$E$2)</f>
        <v>3</v>
      </c>
      <c r="F9" s="9">
        <f>DGET(зарплата!$C$40:$E$54,зарплата!$E$40,Лист3!$E$1:$E$2)</f>
        <v>1</v>
      </c>
    </row>
    <row r="10" spans="1:6" ht="18.75">
      <c r="A10" s="217"/>
      <c r="B10" s="24">
        <v>2009</v>
      </c>
      <c r="C10" s="25">
        <f>DGET(безработица!$I$40:$K$54,безработица!$K$40,Лист3!$E$1:$E$2)</f>
        <v>8</v>
      </c>
      <c r="D10" s="25">
        <f>DGET(инфляция!$I$40:$K$54,инфляция!$K$40,Лист3!$E$1:$E$2)</f>
        <v>2</v>
      </c>
      <c r="E10" s="25">
        <f>DGET(доходы!$I$40:$K$54,доходы!$K$40,Лист3!$E$1:$E$2)</f>
        <v>4</v>
      </c>
      <c r="F10" s="25">
        <f>DGET(зарплата!$I$40:$K$54,зарплата!$K$40,Лист3!$E$1:$E$2)</f>
        <v>2</v>
      </c>
    </row>
    <row r="11" spans="1:18" s="6" customFormat="1" ht="18.75">
      <c r="A11" s="220" t="s">
        <v>1</v>
      </c>
      <c r="B11" s="17">
        <v>2010</v>
      </c>
      <c r="C11" s="10">
        <f>DGET(безработица!$C$40:$E$54,безработица!$E$40,Лист3!$F$1:$F$2)</f>
        <v>9</v>
      </c>
      <c r="D11" s="10">
        <f>DGET(инфляция!$C$40:$E$54,инфляция!$E$40,Лист3!$F$1:$F$2)</f>
        <v>11</v>
      </c>
      <c r="E11" s="10">
        <f>DGET(доходы!$C$40:$E$54,доходы!$E$40,Лист3!$F$1:$F$2)</f>
        <v>9</v>
      </c>
      <c r="F11" s="10">
        <f>DGET(зарплата!$C$40:$E$54,зарплата!$E$40,Лист3!$F$1:$F$2)</f>
        <v>9</v>
      </c>
      <c r="M11" s="4"/>
      <c r="N11" s="4"/>
      <c r="O11" s="4"/>
      <c r="P11" s="4"/>
      <c r="Q11" s="4"/>
      <c r="R11" s="4"/>
    </row>
    <row r="12" spans="1:18" s="6" customFormat="1" ht="18.75">
      <c r="A12" s="221"/>
      <c r="B12" s="24">
        <v>2009</v>
      </c>
      <c r="C12" s="25">
        <f>DGET(безработица!$I$40:$K$54,безработица!$K$40,Лист3!$F$1:$F$2)</f>
        <v>10</v>
      </c>
      <c r="D12" s="25">
        <f>DGET(инфляция!$I$40:$K$54,инфляция!$K$40,Лист3!$F$1:$F$2)</f>
        <v>10</v>
      </c>
      <c r="E12" s="25">
        <f>DGET(доходы!$I$40:$K$54,доходы!$K$40,Лист3!$F$1:$F$2)</f>
        <v>8</v>
      </c>
      <c r="F12" s="25">
        <f>DGET(зарплата!$I$40:$K$54,зарплата!$K$40,Лист3!$F$1:$F$2)</f>
        <v>8</v>
      </c>
      <c r="M12" s="4"/>
      <c r="N12" s="4"/>
      <c r="O12" s="4"/>
      <c r="P12" s="4"/>
      <c r="Q12" s="4"/>
      <c r="R12" s="4"/>
    </row>
    <row r="13" spans="1:18" ht="18.75">
      <c r="A13" s="216" t="s">
        <v>4</v>
      </c>
      <c r="B13" s="17">
        <v>2010</v>
      </c>
      <c r="C13" s="9">
        <f>DGET(безработица!$C$40:$E$54,безработица!$E$40,Лист3!$G$1:$G$2)</f>
        <v>13</v>
      </c>
      <c r="D13" s="9">
        <f>DGET(инфляция!$C$40:$E$54,инфляция!$E$40,Лист3!$G$1:$G$2)</f>
        <v>8</v>
      </c>
      <c r="E13" s="9">
        <f>DGET(доходы!$C$40:$E$54,доходы!$E$40,Лист3!$G$1:$G$2)</f>
        <v>13</v>
      </c>
      <c r="F13" s="9">
        <f>DGET(зарплата!$C$40:$E$54,зарплата!$E$40,Лист3!$G$1:$G$2)</f>
        <v>12</v>
      </c>
      <c r="M13" s="5"/>
      <c r="N13" s="5"/>
      <c r="O13" s="5"/>
      <c r="P13" s="5"/>
      <c r="Q13" s="5"/>
      <c r="R13" s="5"/>
    </row>
    <row r="14" spans="1:18" ht="18.75">
      <c r="A14" s="217"/>
      <c r="B14" s="24">
        <v>2009</v>
      </c>
      <c r="C14" s="25">
        <f>DGET(безработица!$I$40:$K$54,безработица!$K$40,Лист3!$G$1:$G$2)</f>
        <v>11</v>
      </c>
      <c r="D14" s="25">
        <f>DGET(инфляция!$I$40:$K$54,инфляция!$K$40,Лист3!$G$1:$G$2)</f>
        <v>1</v>
      </c>
      <c r="E14" s="25">
        <f>DGET(доходы!$I$40:$K$54,доходы!$K$40,Лист3!$G$1:$G$2)</f>
        <v>12</v>
      </c>
      <c r="F14" s="25">
        <f>DGET(зарплата!$I$40:$K$54,зарплата!$K$40,Лист3!$G$1:$G$2)</f>
        <v>13</v>
      </c>
      <c r="M14" s="5"/>
      <c r="N14" s="5"/>
      <c r="O14" s="5"/>
      <c r="P14" s="5"/>
      <c r="Q14" s="5"/>
      <c r="R14" s="5"/>
    </row>
    <row r="15" spans="1:18" ht="18.75">
      <c r="A15" s="216" t="s">
        <v>14</v>
      </c>
      <c r="B15" s="17">
        <v>2010</v>
      </c>
      <c r="C15" s="9">
        <f>DGET(безработица!$C$40:$E$54,безработица!$E$40,Лист3!$H$1:$H$2)</f>
        <v>12</v>
      </c>
      <c r="D15" s="9">
        <f>DGET(инфляция!$C$40:$E$54,инфляция!$E$40,Лист3!$H$1:$H$2)</f>
        <v>6</v>
      </c>
      <c r="E15" s="9">
        <f>DGET(доходы!$C$40:$E$54,доходы!$E$40,Лист3!$H$1:$H$2)</f>
        <v>2</v>
      </c>
      <c r="F15" s="9">
        <f>DGET(зарплата!$C$40:$E$54,зарплата!$E$40,Лист3!$H$1:$H$2)</f>
        <v>2</v>
      </c>
      <c r="M15" s="5"/>
      <c r="N15" s="5"/>
      <c r="O15" s="5"/>
      <c r="P15" s="5"/>
      <c r="Q15" s="5"/>
      <c r="R15" s="5"/>
    </row>
    <row r="16" spans="1:18" ht="18.75">
      <c r="A16" s="217"/>
      <c r="B16" s="24">
        <v>2009</v>
      </c>
      <c r="C16" s="25">
        <f>DGET(безработица!$I$40:$K$54,безработица!$K$40,Лист3!$H$1:$H$2)</f>
        <v>13</v>
      </c>
      <c r="D16" s="25">
        <f>DGET(инфляция!$I$40:$K$54,инфляция!$K$40,Лист3!$H$1:$H$2)</f>
        <v>9</v>
      </c>
      <c r="E16" s="25">
        <f>DGET(доходы!$I$40:$K$54,доходы!$K$40,Лист3!$H$1:$H$2)</f>
        <v>2</v>
      </c>
      <c r="F16" s="25">
        <f>DGET(зарплата!$I$40:$K$54,зарплата!$K$40,Лист3!$H$1:$H$2)</f>
        <v>1</v>
      </c>
      <c r="M16" s="5"/>
      <c r="N16" s="5"/>
      <c r="O16" s="5"/>
      <c r="P16" s="5"/>
      <c r="Q16" s="5"/>
      <c r="R16" s="5"/>
    </row>
    <row r="17" spans="1:17" ht="18.75">
      <c r="A17" s="216" t="s">
        <v>7</v>
      </c>
      <c r="B17" s="17">
        <v>2010</v>
      </c>
      <c r="C17" s="9">
        <f>DGET(безработица!$C$40:$E$54,безработица!$E$40,Лист3!$I$1:$I$2)</f>
        <v>14</v>
      </c>
      <c r="D17" s="9">
        <f>DGET(инфляция!$C$40:$E$54,инфляция!$E$40,Лист3!$I$1:$I$2)</f>
        <v>10</v>
      </c>
      <c r="E17" s="9">
        <f>DGET(доходы!$C$40:$E$54,доходы!$E$40,Лист3!$I$1:$I$2)</f>
        <v>8</v>
      </c>
      <c r="F17" s="9">
        <f>DGET(зарплата!$C$40:$E$54,зарплата!$E$40,Лист3!$I$1:$I$2)</f>
        <v>10</v>
      </c>
      <c r="M17" s="4"/>
      <c r="N17" s="4"/>
      <c r="O17" s="4"/>
      <c r="P17" s="4"/>
      <c r="Q17" s="4"/>
    </row>
    <row r="18" spans="1:17" ht="18.75">
      <c r="A18" s="217"/>
      <c r="B18" s="24">
        <v>2009</v>
      </c>
      <c r="C18" s="25">
        <f>DGET(безработица!$I$40:$K$54,безработица!$K$40,Лист3!$I$1:$I$2)</f>
        <v>12</v>
      </c>
      <c r="D18" s="25">
        <f>DGET(инфляция!$I$40:$K$54,инфляция!$K$40,Лист3!$I$1:$I$2)</f>
        <v>6</v>
      </c>
      <c r="E18" s="25">
        <f>DGET(доходы!$I$40:$K$54,доходы!$K$40,Лист3!$I$1:$I$2)</f>
        <v>9</v>
      </c>
      <c r="F18" s="25">
        <f>DGET(зарплата!$I$40:$K$54,зарплата!$K$40,Лист3!$I$1:$I$2)</f>
        <v>10</v>
      </c>
      <c r="M18" s="4"/>
      <c r="N18" s="4"/>
      <c r="O18" s="4"/>
      <c r="P18" s="4"/>
      <c r="Q18" s="4"/>
    </row>
    <row r="19" spans="1:17" ht="18.75">
      <c r="A19" s="216" t="s">
        <v>8</v>
      </c>
      <c r="B19" s="17">
        <v>2010</v>
      </c>
      <c r="C19" s="9">
        <f>DGET(безработица!$C$40:$E$54,безработица!$E$40,Лист3!$J$1:$J$2)</f>
        <v>2</v>
      </c>
      <c r="D19" s="9">
        <f>DGET(инфляция!$C$40:$E$54,инфляция!$E$40,Лист3!$J$1:$J$2)</f>
        <v>6</v>
      </c>
      <c r="E19" s="9">
        <f>DGET(доходы!$C$40:$E$54,доходы!$E$40,Лист3!$J$1:$J$2)</f>
        <v>5</v>
      </c>
      <c r="F19" s="9">
        <f>DGET(зарплата!$C$40:$E$54,зарплата!$E$40,Лист3!$J$1:$J$2)</f>
        <v>3</v>
      </c>
      <c r="M19" s="5"/>
      <c r="N19" s="5"/>
      <c r="O19" s="5"/>
      <c r="P19" s="5"/>
      <c r="Q19" s="5"/>
    </row>
    <row r="20" spans="1:17" ht="18.75">
      <c r="A20" s="217"/>
      <c r="B20" s="24">
        <v>2009</v>
      </c>
      <c r="C20" s="25">
        <f>DGET(безработица!$I$40:$K$54,безработица!$K$40,Лист3!$J$1:$J$2)</f>
        <v>5</v>
      </c>
      <c r="D20" s="25">
        <f>DGET(инфляция!$I$40:$K$54,инфляция!$K$40,Лист3!$J$1:$J$2)</f>
        <v>3</v>
      </c>
      <c r="E20" s="25">
        <f>DGET(доходы!$I$40:$K$54,доходы!$K$40,Лист3!$J$1:$J$2)</f>
        <v>5</v>
      </c>
      <c r="F20" s="25">
        <f>DGET(зарплата!$I$40:$K$54,зарплата!$K$40,Лист3!$J$1:$J$2)</f>
        <v>5</v>
      </c>
      <c r="M20" s="5"/>
      <c r="N20" s="5"/>
      <c r="O20" s="5"/>
      <c r="P20" s="5"/>
      <c r="Q20" s="5"/>
    </row>
    <row r="21" spans="1:17" ht="18.75">
      <c r="A21" s="216" t="s">
        <v>3</v>
      </c>
      <c r="B21" s="17">
        <v>2010</v>
      </c>
      <c r="C21" s="9">
        <f>DGET(безработица!$C$40:$E$54,безработица!$E$40,Лист3!$K$1:$K$2)</f>
        <v>1</v>
      </c>
      <c r="D21" s="9">
        <f>DGET(инфляция!$C$40:$E$54,инфляция!$E$40,Лист3!$K$1:$K$2)</f>
        <v>4</v>
      </c>
      <c r="E21" s="9">
        <f>DGET(доходы!$C$40:$E$54,доходы!$E$40,Лист3!$K$1:$K$2)</f>
        <v>7</v>
      </c>
      <c r="F21" s="9">
        <f>DGET(зарплата!$C$40:$E$54,зарплата!$E$40,Лист3!$K$1:$K$2)</f>
        <v>6</v>
      </c>
      <c r="M21" s="5"/>
      <c r="N21" s="5"/>
      <c r="O21" s="5"/>
      <c r="P21" s="5"/>
      <c r="Q21" s="5"/>
    </row>
    <row r="22" spans="1:17" ht="18.75">
      <c r="A22" s="217"/>
      <c r="B22" s="24">
        <v>2009</v>
      </c>
      <c r="C22" s="25">
        <f>DGET(безработица!$I$40:$K$54,безработица!$K$40,Лист3!$K$1:$K$2)</f>
        <v>1</v>
      </c>
      <c r="D22" s="25">
        <f>DGET(инфляция!$I$40:$K$54,инфляция!$K$40,Лист3!$K$1:$K$2)</f>
        <v>3</v>
      </c>
      <c r="E22" s="25">
        <f>DGET(доходы!$I$40:$K$54,доходы!$K$40,Лист3!$K$1:$K$2)</f>
        <v>6</v>
      </c>
      <c r="F22" s="25">
        <f>DGET(зарплата!$I$40:$K$54,зарплата!$K$40,Лист3!$K$1:$K$2)</f>
        <v>6</v>
      </c>
      <c r="M22" s="5"/>
      <c r="N22" s="5"/>
      <c r="O22" s="5"/>
      <c r="P22" s="5"/>
      <c r="Q22" s="5"/>
    </row>
    <row r="23" spans="1:17" ht="18.75">
      <c r="A23" s="216" t="s">
        <v>11</v>
      </c>
      <c r="B23" s="17">
        <v>2010</v>
      </c>
      <c r="C23" s="9">
        <f>DGET(безработица!$C$40:$E$54,безработица!$E$40,Лист3!$L$1:$L$2)</f>
        <v>3</v>
      </c>
      <c r="D23" s="9">
        <f>DGET(инфляция!$C$40:$E$54,инфляция!$E$40,Лист3!$L$1:$L$2)</f>
        <v>7</v>
      </c>
      <c r="E23" s="9">
        <f>DGET(доходы!$C$40:$E$54,доходы!$E$40,Лист3!$L$1:$L$2)</f>
        <v>6</v>
      </c>
      <c r="F23" s="9">
        <f>DGET(зарплата!$C$40:$E$54,зарплата!$E$40,Лист3!$L$1:$L$2)</f>
        <v>8</v>
      </c>
      <c r="M23" s="5"/>
      <c r="N23" s="5"/>
      <c r="O23" s="5"/>
      <c r="P23" s="5"/>
      <c r="Q23" s="5"/>
    </row>
    <row r="24" spans="1:17" ht="18.75">
      <c r="A24" s="217"/>
      <c r="B24" s="24">
        <v>2009</v>
      </c>
      <c r="C24" s="25">
        <f>DGET(безработица!$I$40:$K$54,безработица!$K$40,Лист3!$L$1:$L$2)</f>
        <v>2</v>
      </c>
      <c r="D24" s="25">
        <f>DGET(инфляция!$I$40:$K$54,инфляция!$K$40,Лист3!$L$1:$L$2)</f>
        <v>4</v>
      </c>
      <c r="E24" s="25">
        <f>DGET(доходы!$I$40:$K$54,доходы!$K$40,Лист3!$L$1:$L$2)</f>
        <v>7</v>
      </c>
      <c r="F24" s="25">
        <f>DGET(зарплата!$I$40:$K$54,зарплата!$K$40,Лист3!$L$1:$L$2)</f>
        <v>7</v>
      </c>
      <c r="M24" s="5"/>
      <c r="N24" s="5"/>
      <c r="O24" s="5"/>
      <c r="P24" s="5"/>
      <c r="Q24" s="5"/>
    </row>
    <row r="25" spans="1:17" ht="18.75">
      <c r="A25" s="216" t="s">
        <v>5</v>
      </c>
      <c r="B25" s="17">
        <v>2010</v>
      </c>
      <c r="C25" s="9">
        <f>DGET(безработица!$C$40:$E$54,безработица!$E$40,Лист3!$M$1:$M$2)</f>
        <v>11</v>
      </c>
      <c r="D25" s="9">
        <f>DGET(инфляция!$C$40:$E$54,инфляция!$E$40,Лист3!$M$1:$M$2)</f>
        <v>1</v>
      </c>
      <c r="E25" s="9">
        <f>DGET(доходы!$C$40:$E$54,доходы!$E$40,Лист3!$M$1:$M$2)</f>
        <v>1</v>
      </c>
      <c r="F25" s="9">
        <f>DGET(зарплата!$C$40:$E$54,зарплата!$E$40,Лист3!$M$1:$M$2)</f>
        <v>4</v>
      </c>
      <c r="M25" s="5"/>
      <c r="N25" s="5"/>
      <c r="O25" s="5"/>
      <c r="P25" s="5"/>
      <c r="Q25" s="5"/>
    </row>
    <row r="26" spans="1:17" ht="18.75">
      <c r="A26" s="217"/>
      <c r="B26" s="24">
        <v>2009</v>
      </c>
      <c r="C26" s="25">
        <f>DGET(безработица!$I$40:$K$54,безработица!$K$40,Лист3!$M$1:$M$2)</f>
        <v>9</v>
      </c>
      <c r="D26" s="25">
        <f>DGET(инфляция!$I$40:$K$54,инфляция!$K$40,Лист3!$M$1:$M$2)</f>
        <v>4</v>
      </c>
      <c r="E26" s="25">
        <f>DGET(доходы!$I$40:$K$54,доходы!$K$40,Лист3!$M$1:$M$2)</f>
        <v>1</v>
      </c>
      <c r="F26" s="25">
        <f>DGET(зарплата!$I$40:$K$54,зарплата!$K$40,Лист3!$M$1:$M$2)</f>
        <v>3</v>
      </c>
      <c r="M26" s="5"/>
      <c r="N26" s="5"/>
      <c r="O26" s="5"/>
      <c r="P26" s="5"/>
      <c r="Q26" s="5"/>
    </row>
    <row r="27" spans="1:17" ht="18.75">
      <c r="A27" s="216" t="s">
        <v>9</v>
      </c>
      <c r="B27" s="17">
        <v>2010</v>
      </c>
      <c r="C27" s="9">
        <f>DGET(безработица!$C$40:$E$54,безработица!$E$40,Лист3!$N$1:$N$2)</f>
        <v>6</v>
      </c>
      <c r="D27" s="9">
        <f>DGET(инфляция!$C$40:$E$54,инфляция!$E$40,Лист3!$N$1:$N$2)</f>
        <v>3</v>
      </c>
      <c r="E27" s="9">
        <f>DGET(доходы!$C$40:$E$54,доходы!$E$40,Лист3!$N$1:$N$2)</f>
        <v>10</v>
      </c>
      <c r="F27" s="9">
        <f>DGET(зарплата!$C$40:$E$54,зарплата!$E$40,Лист3!$N$1:$N$2)</f>
        <v>7</v>
      </c>
      <c r="M27" s="5"/>
      <c r="N27" s="5"/>
      <c r="O27" s="5"/>
      <c r="P27" s="5"/>
      <c r="Q27" s="5"/>
    </row>
    <row r="28" spans="1:17" ht="18.75">
      <c r="A28" s="217"/>
      <c r="B28" s="24">
        <v>2009</v>
      </c>
      <c r="C28" s="25">
        <f>DGET(безработица!$I$40:$K$54,безработица!$K$40,Лист3!$N$1:$N$2)</f>
        <v>6</v>
      </c>
      <c r="D28" s="25">
        <f>DGET(инфляция!$I$40:$K$54,инфляция!$K$40,Лист3!$N$1:$N$2)</f>
        <v>5</v>
      </c>
      <c r="E28" s="25">
        <f>DGET(доходы!$I$40:$K$54,доходы!$K$40,Лист3!$N$1:$N$2)</f>
        <v>11</v>
      </c>
      <c r="F28" s="25">
        <f>DGET(зарплата!$I$40:$K$54,зарплата!$K$40,Лист3!$N$1:$N$2)</f>
        <v>9</v>
      </c>
      <c r="M28" s="5"/>
      <c r="N28" s="5"/>
      <c r="O28" s="5"/>
      <c r="P28" s="5"/>
      <c r="Q28" s="5"/>
    </row>
    <row r="29" spans="1:17" ht="18.75">
      <c r="A29" s="216" t="s">
        <v>10</v>
      </c>
      <c r="B29" s="17">
        <v>2010</v>
      </c>
      <c r="C29" s="9">
        <f>DGET(безработица!$C$40:$E$54,безработица!$E$40,Лист3!$O$1:$O$2)</f>
        <v>5</v>
      </c>
      <c r="D29" s="9">
        <f>DGET(инфляция!$C$40:$E$54,инфляция!$E$40,Лист3!$O$1:$O$2)</f>
        <v>9</v>
      </c>
      <c r="E29" s="9">
        <f>DGET(доходы!$C$40:$E$54,доходы!$E$40,Лист3!$O$1:$O$2)</f>
        <v>11</v>
      </c>
      <c r="F29" s="9">
        <f>DGET(зарплата!$C$40:$E$54,зарплата!$E$40,Лист3!$O$1:$O$2)</f>
        <v>11</v>
      </c>
      <c r="M29" s="5"/>
      <c r="N29" s="5"/>
      <c r="O29" s="5"/>
      <c r="P29" s="5"/>
      <c r="Q29" s="5"/>
    </row>
    <row r="30" spans="1:14" ht="18.75">
      <c r="A30" s="217"/>
      <c r="B30" s="24">
        <v>2009</v>
      </c>
      <c r="C30" s="25">
        <f>DGET(безработица!$I$40:$K$54,безработица!$K$40,Лист3!$O$1:$O$2)</f>
        <v>7</v>
      </c>
      <c r="D30" s="25">
        <f>DGET(инфляция!$I$40:$K$54,инфляция!$K$40,Лист3!$O$1:$O$2)</f>
        <v>2</v>
      </c>
      <c r="E30" s="25">
        <f>DGET(доходы!$I$40:$K$54,доходы!$K$40,Лист3!$O$1:$O$2)</f>
        <v>10</v>
      </c>
      <c r="F30" s="25">
        <f>DGET(зарплата!$I$40:$K$54,зарплата!$K$40,Лист3!$O$1:$O$2)</f>
        <v>11</v>
      </c>
      <c r="M30" s="4"/>
      <c r="N30" s="4"/>
    </row>
    <row r="31" spans="13:14" ht="12.75">
      <c r="M31" s="5"/>
      <c r="N31" s="5"/>
    </row>
    <row r="32" spans="13:14" ht="12.75">
      <c r="M32" s="5"/>
      <c r="N32" s="5"/>
    </row>
    <row r="33" spans="13:14" ht="12.75" customHeight="1">
      <c r="M33" s="5"/>
      <c r="N33" s="5"/>
    </row>
    <row r="34" spans="13:14" ht="12.75" customHeight="1">
      <c r="M34" s="5"/>
      <c r="N34" s="5"/>
    </row>
    <row r="35" spans="13:14" ht="12.75" customHeight="1">
      <c r="M35" s="5"/>
      <c r="N35" s="5"/>
    </row>
    <row r="36" spans="13:14" ht="12.75" customHeight="1">
      <c r="M36" s="5"/>
      <c r="N36" s="5"/>
    </row>
    <row r="37" spans="13:14" ht="12.75" customHeight="1">
      <c r="M37" s="5"/>
      <c r="N37" s="5"/>
    </row>
    <row r="38" spans="13:14" ht="12.75" customHeight="1">
      <c r="M38" s="5"/>
      <c r="N38" s="5"/>
    </row>
    <row r="39" spans="13:14" ht="12.75" customHeight="1">
      <c r="M39" s="5"/>
      <c r="N39" s="5"/>
    </row>
    <row r="40" spans="13:14" ht="12.75" customHeight="1">
      <c r="M40" s="5"/>
      <c r="N40" s="5"/>
    </row>
    <row r="41" spans="13:14" ht="12.75" customHeight="1">
      <c r="M41" s="5"/>
      <c r="N41" s="5"/>
    </row>
    <row r="42" spans="13:14" ht="12.75" customHeight="1">
      <c r="M42" s="5"/>
      <c r="N42" s="5"/>
    </row>
    <row r="43" spans="13:14" ht="12.75" customHeight="1">
      <c r="M43" s="5"/>
      <c r="N43" s="5"/>
    </row>
    <row r="44" spans="13:14" ht="12.75" customHeight="1">
      <c r="M44" s="5"/>
      <c r="N44" s="5"/>
    </row>
    <row r="45" ht="12.75" customHeight="1"/>
  </sheetData>
  <sheetProtection/>
  <mergeCells count="15">
    <mergeCell ref="A9:A10"/>
    <mergeCell ref="A11:A12"/>
    <mergeCell ref="A1:F1"/>
    <mergeCell ref="A3:A4"/>
    <mergeCell ref="A5:A6"/>
    <mergeCell ref="A7:A8"/>
    <mergeCell ref="A29:A30"/>
    <mergeCell ref="A17:A18"/>
    <mergeCell ref="A19:A20"/>
    <mergeCell ref="A21:A22"/>
    <mergeCell ref="A23:A24"/>
    <mergeCell ref="A13:A14"/>
    <mergeCell ref="A15:A16"/>
    <mergeCell ref="A25:A26"/>
    <mergeCell ref="A27:A28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1"/>
  <headerFooter alignWithMargins="0">
    <oddHeader>&amp;R23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N54"/>
  <sheetViews>
    <sheetView workbookViewId="0" topLeftCell="A1">
      <selection activeCell="H16" sqref="H16"/>
    </sheetView>
  </sheetViews>
  <sheetFormatPr defaultColWidth="9.33203125" defaultRowHeight="12.75"/>
  <cols>
    <col min="3" max="3" width="21.16015625" style="0" customWidth="1"/>
    <col min="4" max="4" width="13.33203125" style="0" customWidth="1"/>
    <col min="5" max="5" width="16.5" style="0" customWidth="1"/>
    <col min="6" max="6" width="17.66015625" style="0" customWidth="1"/>
    <col min="9" max="9" width="24.66015625" style="0" customWidth="1"/>
  </cols>
  <sheetData>
    <row r="1" spans="1:14" ht="19.5" customHeight="1">
      <c r="A1" s="222" t="s">
        <v>71</v>
      </c>
      <c r="B1" s="222"/>
      <c r="C1" s="222"/>
      <c r="D1" s="222"/>
      <c r="E1" s="222"/>
      <c r="F1" s="222"/>
      <c r="G1" s="222"/>
      <c r="H1" s="222"/>
      <c r="I1" s="16"/>
      <c r="J1" s="16"/>
      <c r="K1" s="16"/>
      <c r="L1" s="16"/>
      <c r="M1" s="13"/>
      <c r="N1" s="13"/>
    </row>
    <row r="2" spans="1:6" ht="37.5" customHeight="1">
      <c r="A2" s="1"/>
      <c r="B2" s="1"/>
      <c r="C2" s="11"/>
      <c r="D2" s="53" t="s">
        <v>89</v>
      </c>
      <c r="E2" s="53" t="s">
        <v>90</v>
      </c>
      <c r="F2" s="12" t="s">
        <v>122</v>
      </c>
    </row>
    <row r="3" spans="3:6" ht="19.5" customHeight="1">
      <c r="C3" s="14" t="s">
        <v>2</v>
      </c>
      <c r="D3" s="195">
        <v>1.59</v>
      </c>
      <c r="E3" s="195">
        <v>1.83</v>
      </c>
      <c r="F3" s="196">
        <f aca="true" t="shared" si="0" ref="F3:F16">D3-E3</f>
        <v>-0.24</v>
      </c>
    </row>
    <row r="4" spans="3:6" ht="19.5" customHeight="1">
      <c r="C4" s="14" t="s">
        <v>17</v>
      </c>
      <c r="D4" s="195">
        <v>1.6</v>
      </c>
      <c r="E4" s="195">
        <v>1.64</v>
      </c>
      <c r="F4" s="196">
        <f t="shared" si="0"/>
        <v>-0.039999999999999813</v>
      </c>
    </row>
    <row r="5" spans="3:6" ht="19.5" customHeight="1">
      <c r="C5" s="14" t="s">
        <v>12</v>
      </c>
      <c r="D5" s="195">
        <v>1.4</v>
      </c>
      <c r="E5" s="195">
        <v>1.5</v>
      </c>
      <c r="F5" s="196">
        <f t="shared" si="0"/>
        <v>-0.10000000000000009</v>
      </c>
    </row>
    <row r="6" spans="3:6" ht="19.5" customHeight="1">
      <c r="C6" s="14" t="s">
        <v>6</v>
      </c>
      <c r="D6" s="195">
        <v>2</v>
      </c>
      <c r="E6" s="195">
        <v>2.649</v>
      </c>
      <c r="F6" s="196">
        <f t="shared" si="0"/>
        <v>-0.649</v>
      </c>
    </row>
    <row r="7" spans="3:6" ht="19.5" customHeight="1">
      <c r="C7" s="18" t="s">
        <v>1</v>
      </c>
      <c r="D7" s="197">
        <v>1.88</v>
      </c>
      <c r="E7" s="197">
        <v>2.76</v>
      </c>
      <c r="F7" s="198">
        <f t="shared" si="0"/>
        <v>-0.8799999999999999</v>
      </c>
    </row>
    <row r="8" spans="3:6" ht="19.5" customHeight="1">
      <c r="C8" s="14" t="s">
        <v>4</v>
      </c>
      <c r="D8" s="195">
        <v>2.2</v>
      </c>
      <c r="E8" s="195">
        <v>2.8</v>
      </c>
      <c r="F8" s="196">
        <f t="shared" si="0"/>
        <v>-0.5999999999999996</v>
      </c>
    </row>
    <row r="9" spans="3:6" ht="19.5" customHeight="1">
      <c r="C9" s="14" t="s">
        <v>14</v>
      </c>
      <c r="D9" s="195">
        <v>2.19</v>
      </c>
      <c r="E9" s="195">
        <v>3.2</v>
      </c>
      <c r="F9" s="196">
        <f t="shared" si="0"/>
        <v>-1.0100000000000002</v>
      </c>
    </row>
    <row r="10" spans="3:6" ht="19.5" customHeight="1">
      <c r="C10" s="14" t="s">
        <v>7</v>
      </c>
      <c r="D10" s="195">
        <v>2.3</v>
      </c>
      <c r="E10" s="195">
        <v>3.1</v>
      </c>
      <c r="F10" s="196">
        <f t="shared" si="0"/>
        <v>-0.8000000000000003</v>
      </c>
    </row>
    <row r="11" spans="3:6" ht="19.5" customHeight="1">
      <c r="C11" s="14" t="s">
        <v>8</v>
      </c>
      <c r="D11" s="195">
        <v>1.23</v>
      </c>
      <c r="E11" s="195">
        <v>1.89</v>
      </c>
      <c r="F11" s="196">
        <f t="shared" si="0"/>
        <v>-0.6599999999999999</v>
      </c>
    </row>
    <row r="12" spans="3:6" ht="19.5" customHeight="1">
      <c r="C12" s="14" t="s">
        <v>3</v>
      </c>
      <c r="D12" s="195">
        <v>1.22</v>
      </c>
      <c r="E12" s="195">
        <v>1.47</v>
      </c>
      <c r="F12" s="196">
        <f t="shared" si="0"/>
        <v>-0.25</v>
      </c>
    </row>
    <row r="13" spans="3:6" ht="19.5" customHeight="1">
      <c r="C13" s="14" t="s">
        <v>11</v>
      </c>
      <c r="D13" s="195">
        <v>1.3</v>
      </c>
      <c r="E13" s="195">
        <v>1.5</v>
      </c>
      <c r="F13" s="196">
        <f t="shared" si="0"/>
        <v>-0.19999999999999996</v>
      </c>
    </row>
    <row r="14" spans="3:6" ht="19.5" customHeight="1">
      <c r="C14" s="14" t="s">
        <v>5</v>
      </c>
      <c r="D14" s="195">
        <v>2.14</v>
      </c>
      <c r="E14" s="195">
        <v>2.7</v>
      </c>
      <c r="F14" s="196">
        <f t="shared" si="0"/>
        <v>-0.56</v>
      </c>
    </row>
    <row r="15" spans="3:6" ht="19.5" customHeight="1">
      <c r="C15" s="14" t="s">
        <v>53</v>
      </c>
      <c r="D15" s="195">
        <v>1.5</v>
      </c>
      <c r="E15" s="195">
        <v>2</v>
      </c>
      <c r="F15" s="196">
        <f t="shared" si="0"/>
        <v>-0.5</v>
      </c>
    </row>
    <row r="16" spans="3:6" ht="19.5" customHeight="1">
      <c r="C16" s="14" t="s">
        <v>10</v>
      </c>
      <c r="D16" s="195">
        <v>1.41</v>
      </c>
      <c r="E16" s="195">
        <v>2.03</v>
      </c>
      <c r="F16" s="199">
        <f t="shared" si="0"/>
        <v>-0.6199999999999999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>
      <c r="K24" s="2"/>
    </row>
    <row r="25" ht="19.5" customHeight="1">
      <c r="K25" s="2"/>
    </row>
    <row r="26" ht="19.5" customHeight="1">
      <c r="K26" s="2"/>
    </row>
    <row r="27" ht="19.5" customHeight="1">
      <c r="K27" s="3"/>
    </row>
    <row r="28" ht="19.5" customHeight="1">
      <c r="K28" s="2"/>
    </row>
    <row r="29" ht="19.5" customHeight="1">
      <c r="K29" s="2"/>
    </row>
    <row r="30" ht="19.5" customHeight="1">
      <c r="K30" s="2"/>
    </row>
    <row r="31" ht="19.5" customHeight="1">
      <c r="K31" s="2"/>
    </row>
    <row r="32" ht="19.5" customHeight="1">
      <c r="K32" s="2"/>
    </row>
    <row r="33" ht="19.5" customHeight="1">
      <c r="K33" s="2"/>
    </row>
    <row r="34" ht="19.5" customHeight="1">
      <c r="K34" s="2"/>
    </row>
    <row r="35" ht="19.5" customHeight="1">
      <c r="K35" s="2"/>
    </row>
    <row r="36" ht="19.5" customHeight="1">
      <c r="K36" s="2"/>
    </row>
    <row r="37" ht="19.5" customHeight="1">
      <c r="K37" s="2"/>
    </row>
    <row r="38" ht="19.5" customHeight="1"/>
    <row r="39" spans="4:10" ht="19.5" customHeight="1">
      <c r="D39">
        <v>2010</v>
      </c>
      <c r="G39">
        <v>2010</v>
      </c>
      <c r="J39">
        <v>2009</v>
      </c>
    </row>
    <row r="40" spans="3:11" ht="12.75">
      <c r="C40" t="s">
        <v>15</v>
      </c>
      <c r="D40" t="s">
        <v>15</v>
      </c>
      <c r="E40" t="s">
        <v>16</v>
      </c>
      <c r="G40" s="51" t="s">
        <v>74</v>
      </c>
      <c r="H40" t="s">
        <v>13</v>
      </c>
      <c r="I40" t="s">
        <v>15</v>
      </c>
      <c r="J40" t="s">
        <v>74</v>
      </c>
      <c r="K40" t="s">
        <v>16</v>
      </c>
    </row>
    <row r="41" spans="3:11" ht="15.75">
      <c r="C41" s="14" t="s">
        <v>3</v>
      </c>
      <c r="D41" s="195">
        <v>1.22</v>
      </c>
      <c r="E41">
        <v>1</v>
      </c>
      <c r="F41" s="14" t="s">
        <v>3</v>
      </c>
      <c r="G41" s="195">
        <v>1.22</v>
      </c>
      <c r="H41" s="157">
        <v>2.1</v>
      </c>
      <c r="I41" s="14" t="s">
        <v>3</v>
      </c>
      <c r="J41" s="195">
        <v>1.47</v>
      </c>
      <c r="K41" s="110">
        <v>1</v>
      </c>
    </row>
    <row r="42" spans="3:11" ht="31.5">
      <c r="C42" s="14" t="s">
        <v>8</v>
      </c>
      <c r="D42" s="195">
        <v>1.23</v>
      </c>
      <c r="E42">
        <v>2</v>
      </c>
      <c r="F42" s="14" t="s">
        <v>8</v>
      </c>
      <c r="G42" s="195">
        <v>1.23</v>
      </c>
      <c r="H42" s="157">
        <v>2.1</v>
      </c>
      <c r="I42" s="14" t="s">
        <v>12</v>
      </c>
      <c r="J42" s="195">
        <v>1.5</v>
      </c>
      <c r="K42" s="110">
        <v>2</v>
      </c>
    </row>
    <row r="43" spans="3:11" ht="15.75">
      <c r="C43" s="14" t="s">
        <v>11</v>
      </c>
      <c r="D43" s="195">
        <v>1.3</v>
      </c>
      <c r="E43">
        <v>3</v>
      </c>
      <c r="F43" s="14" t="s">
        <v>11</v>
      </c>
      <c r="G43" s="195">
        <v>1.3</v>
      </c>
      <c r="H43" s="157">
        <v>2.1</v>
      </c>
      <c r="I43" s="14" t="s">
        <v>11</v>
      </c>
      <c r="J43" s="195">
        <v>1.5</v>
      </c>
      <c r="K43" s="110">
        <v>2</v>
      </c>
    </row>
    <row r="44" spans="3:11" ht="15.75">
      <c r="C44" s="14" t="s">
        <v>12</v>
      </c>
      <c r="D44" s="195">
        <v>1.4</v>
      </c>
      <c r="E44">
        <v>4</v>
      </c>
      <c r="F44" s="14" t="s">
        <v>12</v>
      </c>
      <c r="G44" s="195">
        <v>1.4</v>
      </c>
      <c r="H44" s="157">
        <v>2.1</v>
      </c>
      <c r="I44" s="14" t="s">
        <v>17</v>
      </c>
      <c r="J44" s="195">
        <v>1.64</v>
      </c>
      <c r="K44" s="110">
        <v>3</v>
      </c>
    </row>
    <row r="45" spans="3:11" ht="15.75">
      <c r="C45" s="14" t="s">
        <v>10</v>
      </c>
      <c r="D45" s="195">
        <v>1.41</v>
      </c>
      <c r="E45">
        <v>5</v>
      </c>
      <c r="F45" s="14" t="s">
        <v>10</v>
      </c>
      <c r="G45" s="195">
        <v>1.41</v>
      </c>
      <c r="H45" s="157">
        <v>2.1</v>
      </c>
      <c r="I45" s="14" t="s">
        <v>2</v>
      </c>
      <c r="J45" s="195">
        <v>1.83</v>
      </c>
      <c r="K45" s="110">
        <v>4</v>
      </c>
    </row>
    <row r="46" spans="3:11" ht="15.75">
      <c r="C46" s="14" t="s">
        <v>53</v>
      </c>
      <c r="D46" s="195">
        <v>1.5</v>
      </c>
      <c r="E46">
        <v>6</v>
      </c>
      <c r="F46" s="14" t="s">
        <v>53</v>
      </c>
      <c r="G46" s="195">
        <v>1.5</v>
      </c>
      <c r="H46" s="157">
        <v>2.1</v>
      </c>
      <c r="I46" s="14" t="s">
        <v>8</v>
      </c>
      <c r="J46" s="195">
        <v>1.89</v>
      </c>
      <c r="K46" s="110">
        <v>5</v>
      </c>
    </row>
    <row r="47" spans="3:11" ht="15.75">
      <c r="C47" s="14" t="s">
        <v>2</v>
      </c>
      <c r="D47" s="195">
        <v>1.59</v>
      </c>
      <c r="E47">
        <v>7</v>
      </c>
      <c r="F47" s="14" t="s">
        <v>2</v>
      </c>
      <c r="G47" s="195">
        <v>1.59</v>
      </c>
      <c r="H47" s="157">
        <v>2.1</v>
      </c>
      <c r="I47" s="14" t="s">
        <v>53</v>
      </c>
      <c r="J47" s="195">
        <v>2</v>
      </c>
      <c r="K47" s="110">
        <v>6</v>
      </c>
    </row>
    <row r="48" spans="3:11" ht="15.75">
      <c r="C48" s="14" t="s">
        <v>17</v>
      </c>
      <c r="D48" s="195">
        <v>1.6</v>
      </c>
      <c r="E48">
        <v>8</v>
      </c>
      <c r="F48" s="14" t="s">
        <v>17</v>
      </c>
      <c r="G48" s="195">
        <v>1.6</v>
      </c>
      <c r="H48" s="157">
        <v>2.1</v>
      </c>
      <c r="I48" s="14" t="s">
        <v>10</v>
      </c>
      <c r="J48" s="195">
        <v>2.03</v>
      </c>
      <c r="K48" s="110">
        <v>7</v>
      </c>
    </row>
    <row r="49" spans="3:11" ht="15.75">
      <c r="C49" s="18" t="s">
        <v>1</v>
      </c>
      <c r="D49" s="197">
        <v>1.88</v>
      </c>
      <c r="E49">
        <v>9</v>
      </c>
      <c r="F49" s="18" t="s">
        <v>1</v>
      </c>
      <c r="G49" s="197">
        <v>1.88</v>
      </c>
      <c r="H49" s="157">
        <v>2.1</v>
      </c>
      <c r="I49" s="14" t="s">
        <v>6</v>
      </c>
      <c r="J49" s="195">
        <v>2.649</v>
      </c>
      <c r="K49" s="110">
        <v>8</v>
      </c>
    </row>
    <row r="50" spans="3:11" ht="15.75">
      <c r="C50" s="14" t="s">
        <v>6</v>
      </c>
      <c r="D50" s="195">
        <v>2</v>
      </c>
      <c r="E50">
        <v>10</v>
      </c>
      <c r="F50" s="14" t="s">
        <v>6</v>
      </c>
      <c r="G50" s="195">
        <v>2</v>
      </c>
      <c r="H50" s="157">
        <v>2.1</v>
      </c>
      <c r="I50" s="14" t="s">
        <v>5</v>
      </c>
      <c r="J50" s="195">
        <v>2.7</v>
      </c>
      <c r="K50" s="110">
        <v>9</v>
      </c>
    </row>
    <row r="51" spans="3:11" ht="15.75">
      <c r="C51" s="14" t="s">
        <v>5</v>
      </c>
      <c r="D51" s="195">
        <v>2.14</v>
      </c>
      <c r="E51">
        <v>11</v>
      </c>
      <c r="F51" s="14" t="s">
        <v>5</v>
      </c>
      <c r="G51" s="195">
        <v>2.14</v>
      </c>
      <c r="H51" s="157">
        <v>2.1</v>
      </c>
      <c r="I51" s="18" t="s">
        <v>1</v>
      </c>
      <c r="J51" s="197">
        <v>2.76</v>
      </c>
      <c r="K51" s="110">
        <v>10</v>
      </c>
    </row>
    <row r="52" spans="3:11" ht="31.5">
      <c r="C52" s="14" t="s">
        <v>14</v>
      </c>
      <c r="D52" s="195">
        <v>2.19</v>
      </c>
      <c r="E52">
        <v>12</v>
      </c>
      <c r="F52" s="14" t="s">
        <v>14</v>
      </c>
      <c r="G52" s="195">
        <v>2.19</v>
      </c>
      <c r="H52" s="157">
        <v>2.1</v>
      </c>
      <c r="I52" s="14" t="s">
        <v>4</v>
      </c>
      <c r="J52" s="195">
        <v>2.8</v>
      </c>
      <c r="K52" s="110">
        <v>11</v>
      </c>
    </row>
    <row r="53" spans="3:11" ht="15.75">
      <c r="C53" s="14" t="s">
        <v>4</v>
      </c>
      <c r="D53" s="195">
        <v>2.2</v>
      </c>
      <c r="E53">
        <v>13</v>
      </c>
      <c r="F53" s="14" t="s">
        <v>4</v>
      </c>
      <c r="G53" s="195">
        <v>2.2</v>
      </c>
      <c r="H53" s="157">
        <v>2.1</v>
      </c>
      <c r="I53" s="14" t="s">
        <v>7</v>
      </c>
      <c r="J53" s="195">
        <v>3.1</v>
      </c>
      <c r="K53" s="110">
        <v>12</v>
      </c>
    </row>
    <row r="54" spans="3:11" ht="15.75">
      <c r="C54" s="14" t="s">
        <v>7</v>
      </c>
      <c r="D54" s="195">
        <v>2.3</v>
      </c>
      <c r="E54">
        <v>14</v>
      </c>
      <c r="F54" s="14" t="s">
        <v>7</v>
      </c>
      <c r="G54" s="195">
        <v>2.3</v>
      </c>
      <c r="H54" s="157">
        <v>2.1</v>
      </c>
      <c r="I54" s="14" t="s">
        <v>14</v>
      </c>
      <c r="J54" s="195">
        <v>3.2</v>
      </c>
      <c r="K54" s="110">
        <v>13</v>
      </c>
    </row>
  </sheetData>
  <sheetProtection/>
  <mergeCells count="1">
    <mergeCell ref="A1:H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Header>&amp;R24</oddHeader>
  </headerFooter>
  <colBreaks count="1" manualBreakCount="1">
    <brk id="17" max="65535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54"/>
  <sheetViews>
    <sheetView workbookViewId="0" topLeftCell="A1">
      <selection activeCell="G16" sqref="G16"/>
    </sheetView>
  </sheetViews>
  <sheetFormatPr defaultColWidth="9.33203125" defaultRowHeight="12.75"/>
  <cols>
    <col min="3" max="3" width="21.16015625" style="0" customWidth="1"/>
    <col min="4" max="4" width="15.33203125" style="0" customWidth="1"/>
    <col min="5" max="5" width="15" style="0" customWidth="1"/>
    <col min="6" max="6" width="17.66015625" style="0" customWidth="1"/>
    <col min="9" max="9" width="20.33203125" style="0" customWidth="1"/>
  </cols>
  <sheetData>
    <row r="1" spans="1:14" ht="19.5" customHeight="1">
      <c r="A1" s="222" t="s">
        <v>29</v>
      </c>
      <c r="B1" s="222"/>
      <c r="C1" s="222"/>
      <c r="D1" s="222"/>
      <c r="E1" s="222"/>
      <c r="F1" s="222"/>
      <c r="G1" s="222"/>
      <c r="H1" s="16"/>
      <c r="I1" s="16"/>
      <c r="J1" s="16"/>
      <c r="K1" s="16"/>
      <c r="L1" s="16"/>
      <c r="M1" s="13"/>
      <c r="N1" s="13"/>
    </row>
    <row r="2" spans="1:6" ht="45" customHeight="1">
      <c r="A2" s="1"/>
      <c r="B2" s="1"/>
      <c r="C2" s="11"/>
      <c r="D2" s="53" t="s">
        <v>93</v>
      </c>
      <c r="E2" s="53" t="s">
        <v>94</v>
      </c>
      <c r="F2" s="12" t="s">
        <v>122</v>
      </c>
    </row>
    <row r="3" spans="3:6" ht="19.5" customHeight="1">
      <c r="C3" s="14" t="s">
        <v>2</v>
      </c>
      <c r="D3" s="191">
        <v>107</v>
      </c>
      <c r="E3" s="191">
        <v>107.6</v>
      </c>
      <c r="F3" s="192">
        <f aca="true" t="shared" si="0" ref="F3:F16">D3-E3</f>
        <v>-0.5999999999999943</v>
      </c>
    </row>
    <row r="4" spans="3:6" ht="19.5" customHeight="1">
      <c r="C4" s="14" t="s">
        <v>17</v>
      </c>
      <c r="D4" s="191">
        <v>108.4</v>
      </c>
      <c r="E4" s="191">
        <v>108.06</v>
      </c>
      <c r="F4" s="190">
        <f t="shared" si="0"/>
        <v>0.3400000000000034</v>
      </c>
    </row>
    <row r="5" spans="3:6" ht="19.5" customHeight="1">
      <c r="C5" s="14" t="s">
        <v>12</v>
      </c>
      <c r="D5" s="191">
        <v>106.9</v>
      </c>
      <c r="E5" s="191">
        <v>108.3</v>
      </c>
      <c r="F5" s="192">
        <f t="shared" si="0"/>
        <v>-1.3999999999999915</v>
      </c>
    </row>
    <row r="6" spans="3:6" ht="19.5" customHeight="1">
      <c r="C6" s="14" t="s">
        <v>6</v>
      </c>
      <c r="D6" s="191">
        <v>106.1</v>
      </c>
      <c r="E6" s="191">
        <v>106.86</v>
      </c>
      <c r="F6" s="192">
        <f t="shared" si="0"/>
        <v>-0.7600000000000051</v>
      </c>
    </row>
    <row r="7" spans="3:6" ht="19.5" customHeight="1">
      <c r="C7" s="18" t="s">
        <v>1</v>
      </c>
      <c r="D7" s="193">
        <v>108.02</v>
      </c>
      <c r="E7" s="193">
        <v>109.22</v>
      </c>
      <c r="F7" s="194">
        <f t="shared" si="0"/>
        <v>-1.2000000000000028</v>
      </c>
    </row>
    <row r="8" spans="3:6" ht="19.5" customHeight="1">
      <c r="C8" s="14" t="s">
        <v>4</v>
      </c>
      <c r="D8" s="191">
        <v>107.3</v>
      </c>
      <c r="E8" s="191">
        <v>105.6</v>
      </c>
      <c r="F8" s="190">
        <f t="shared" si="0"/>
        <v>1.7000000000000028</v>
      </c>
    </row>
    <row r="9" spans="3:6" ht="19.5" customHeight="1">
      <c r="C9" s="14" t="s">
        <v>14</v>
      </c>
      <c r="D9" s="191">
        <v>106.99</v>
      </c>
      <c r="E9" s="191">
        <v>108.44</v>
      </c>
      <c r="F9" s="190">
        <f t="shared" si="0"/>
        <v>-1.4500000000000028</v>
      </c>
    </row>
    <row r="10" spans="3:6" ht="19.5" customHeight="1">
      <c r="C10" s="14" t="s">
        <v>7</v>
      </c>
      <c r="D10" s="191">
        <v>107.7</v>
      </c>
      <c r="E10" s="191">
        <v>107.91</v>
      </c>
      <c r="F10" s="192">
        <f t="shared" si="0"/>
        <v>-0.20999999999999375</v>
      </c>
    </row>
    <row r="11" spans="3:6" ht="19.5" customHeight="1">
      <c r="C11" s="14" t="s">
        <v>8</v>
      </c>
      <c r="D11" s="191">
        <v>106.98</v>
      </c>
      <c r="E11" s="191">
        <v>107.07</v>
      </c>
      <c r="F11" s="192">
        <f t="shared" si="0"/>
        <v>-0.0899999999999892</v>
      </c>
    </row>
    <row r="12" spans="3:6" ht="19.5" customHeight="1">
      <c r="C12" s="14" t="s">
        <v>3</v>
      </c>
      <c r="D12" s="191">
        <v>106.5</v>
      </c>
      <c r="E12" s="191">
        <v>107.1</v>
      </c>
      <c r="F12" s="192">
        <f t="shared" si="0"/>
        <v>-0.5999999999999943</v>
      </c>
    </row>
    <row r="13" spans="3:6" ht="19.5" customHeight="1">
      <c r="C13" s="14" t="s">
        <v>11</v>
      </c>
      <c r="D13" s="191">
        <v>107.2</v>
      </c>
      <c r="E13" s="191">
        <v>107.2</v>
      </c>
      <c r="F13" s="192">
        <f t="shared" si="0"/>
        <v>0</v>
      </c>
    </row>
    <row r="14" spans="3:6" ht="19.5" customHeight="1">
      <c r="C14" s="14" t="s">
        <v>5</v>
      </c>
      <c r="D14" s="191">
        <v>105.4</v>
      </c>
      <c r="E14" s="191">
        <v>107.2</v>
      </c>
      <c r="F14" s="192">
        <f t="shared" si="0"/>
        <v>-1.7999999999999972</v>
      </c>
    </row>
    <row r="15" spans="3:6" ht="19.5" customHeight="1">
      <c r="C15" s="14" t="s">
        <v>53</v>
      </c>
      <c r="D15" s="191">
        <v>106.25</v>
      </c>
      <c r="E15" s="191">
        <v>107.63</v>
      </c>
      <c r="F15" s="192">
        <f t="shared" si="0"/>
        <v>-1.3799999999999955</v>
      </c>
    </row>
    <row r="16" spans="3:6" ht="19.5" customHeight="1">
      <c r="C16" s="14" t="s">
        <v>10</v>
      </c>
      <c r="D16" s="191">
        <v>107.4</v>
      </c>
      <c r="E16" s="191">
        <v>106.86</v>
      </c>
      <c r="F16" s="192">
        <f t="shared" si="0"/>
        <v>0.5400000000000063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>
      <c r="K24" s="2"/>
    </row>
    <row r="25" ht="19.5" customHeight="1">
      <c r="K25" s="2"/>
    </row>
    <row r="26" ht="19.5" customHeight="1">
      <c r="K26" s="2"/>
    </row>
    <row r="27" ht="19.5" customHeight="1">
      <c r="K27" s="3"/>
    </row>
    <row r="28" ht="19.5" customHeight="1">
      <c r="K28" s="2"/>
    </row>
    <row r="29" ht="19.5" customHeight="1">
      <c r="K29" s="2"/>
    </row>
    <row r="30" ht="19.5" customHeight="1">
      <c r="K30" s="2"/>
    </row>
    <row r="31" ht="19.5" customHeight="1">
      <c r="K31" s="2"/>
    </row>
    <row r="32" ht="19.5" customHeight="1">
      <c r="K32" s="2"/>
    </row>
    <row r="33" ht="19.5" customHeight="1">
      <c r="K33" s="2"/>
    </row>
    <row r="34" ht="19.5" customHeight="1">
      <c r="K34" s="2"/>
    </row>
    <row r="35" ht="19.5" customHeight="1">
      <c r="K35" s="2"/>
    </row>
    <row r="36" ht="19.5" customHeight="1">
      <c r="K36" s="2"/>
    </row>
    <row r="37" ht="19.5" customHeight="1">
      <c r="K37" s="2"/>
    </row>
    <row r="38" ht="19.5" customHeight="1"/>
    <row r="39" spans="4:10" ht="12.75">
      <c r="D39">
        <v>2010</v>
      </c>
      <c r="G39">
        <v>2009</v>
      </c>
      <c r="J39">
        <v>2008</v>
      </c>
    </row>
    <row r="40" spans="3:11" ht="12.75">
      <c r="C40" t="s">
        <v>15</v>
      </c>
      <c r="D40" t="s">
        <v>75</v>
      </c>
      <c r="E40" t="s">
        <v>16</v>
      </c>
      <c r="G40" t="s">
        <v>68</v>
      </c>
      <c r="H40" t="s">
        <v>13</v>
      </c>
      <c r="I40" t="s">
        <v>15</v>
      </c>
      <c r="J40" t="s">
        <v>68</v>
      </c>
      <c r="K40" t="s">
        <v>16</v>
      </c>
    </row>
    <row r="41" spans="3:11" ht="15.75">
      <c r="C41" s="14" t="s">
        <v>5</v>
      </c>
      <c r="D41" s="191">
        <v>105.4</v>
      </c>
      <c r="E41">
        <v>1</v>
      </c>
      <c r="F41" s="14" t="s">
        <v>5</v>
      </c>
      <c r="G41" s="191">
        <v>105.4</v>
      </c>
      <c r="H41" s="146">
        <v>106.2</v>
      </c>
      <c r="I41" s="14" t="s">
        <v>4</v>
      </c>
      <c r="J41" s="191">
        <v>105.6</v>
      </c>
      <c r="K41">
        <v>1</v>
      </c>
    </row>
    <row r="42" spans="3:11" ht="15.75">
      <c r="C42" s="14" t="s">
        <v>6</v>
      </c>
      <c r="D42" s="191">
        <v>106.1</v>
      </c>
      <c r="E42">
        <v>2</v>
      </c>
      <c r="F42" s="14" t="s">
        <v>6</v>
      </c>
      <c r="G42" s="191">
        <v>106.1</v>
      </c>
      <c r="H42" s="146">
        <v>106.2</v>
      </c>
      <c r="I42" s="14" t="s">
        <v>6</v>
      </c>
      <c r="J42" s="191">
        <v>106.86</v>
      </c>
      <c r="K42">
        <v>2</v>
      </c>
    </row>
    <row r="43" spans="3:11" ht="15.75">
      <c r="C43" s="14" t="s">
        <v>53</v>
      </c>
      <c r="D43" s="191">
        <v>106.25</v>
      </c>
      <c r="E43">
        <v>3</v>
      </c>
      <c r="F43" s="14" t="s">
        <v>53</v>
      </c>
      <c r="G43" s="191">
        <v>106.25</v>
      </c>
      <c r="H43" s="146">
        <v>106.2</v>
      </c>
      <c r="I43" s="14" t="s">
        <v>10</v>
      </c>
      <c r="J43" s="191">
        <v>106.86</v>
      </c>
      <c r="K43">
        <v>2</v>
      </c>
    </row>
    <row r="44" spans="3:11" ht="15.75">
      <c r="C44" s="14" t="s">
        <v>3</v>
      </c>
      <c r="D44" s="191">
        <v>106.5</v>
      </c>
      <c r="E44">
        <v>4</v>
      </c>
      <c r="F44" s="14" t="s">
        <v>3</v>
      </c>
      <c r="G44" s="191">
        <v>106.5</v>
      </c>
      <c r="H44" s="146">
        <v>106.2</v>
      </c>
      <c r="I44" s="14" t="s">
        <v>8</v>
      </c>
      <c r="J44" s="191">
        <v>107.07</v>
      </c>
      <c r="K44">
        <v>3</v>
      </c>
    </row>
    <row r="45" spans="3:11" ht="15.75">
      <c r="C45" s="14" t="s">
        <v>12</v>
      </c>
      <c r="D45" s="191">
        <v>106.9</v>
      </c>
      <c r="E45">
        <v>5</v>
      </c>
      <c r="F45" s="14" t="s">
        <v>12</v>
      </c>
      <c r="G45" s="191">
        <v>106.9</v>
      </c>
      <c r="H45" s="146">
        <v>106.2</v>
      </c>
      <c r="I45" s="14" t="s">
        <v>3</v>
      </c>
      <c r="J45" s="191">
        <v>107.1</v>
      </c>
      <c r="K45">
        <v>3</v>
      </c>
    </row>
    <row r="46" spans="3:11" ht="31.5">
      <c r="C46" s="14" t="s">
        <v>8</v>
      </c>
      <c r="D46" s="191">
        <v>106.98</v>
      </c>
      <c r="E46">
        <v>6</v>
      </c>
      <c r="F46" s="14" t="s">
        <v>8</v>
      </c>
      <c r="G46" s="191">
        <v>106.98</v>
      </c>
      <c r="H46" s="146">
        <v>106.2</v>
      </c>
      <c r="I46" s="14" t="s">
        <v>11</v>
      </c>
      <c r="J46" s="191">
        <v>107.2</v>
      </c>
      <c r="K46">
        <v>4</v>
      </c>
    </row>
    <row r="47" spans="3:11" ht="31.5">
      <c r="C47" s="14" t="s">
        <v>14</v>
      </c>
      <c r="D47" s="191">
        <v>106.99</v>
      </c>
      <c r="E47">
        <v>6</v>
      </c>
      <c r="F47" s="14" t="s">
        <v>14</v>
      </c>
      <c r="G47" s="191">
        <v>106.99</v>
      </c>
      <c r="H47" s="146">
        <v>106.2</v>
      </c>
      <c r="I47" s="14" t="s">
        <v>5</v>
      </c>
      <c r="J47" s="191">
        <v>107.2</v>
      </c>
      <c r="K47">
        <v>4</v>
      </c>
    </row>
    <row r="48" spans="3:11" ht="15.75">
      <c r="C48" s="14" t="s">
        <v>2</v>
      </c>
      <c r="D48" s="191">
        <v>107</v>
      </c>
      <c r="E48">
        <v>6</v>
      </c>
      <c r="F48" s="14" t="s">
        <v>2</v>
      </c>
      <c r="G48" s="191">
        <v>107</v>
      </c>
      <c r="H48" s="146">
        <v>106.2</v>
      </c>
      <c r="I48" s="14" t="s">
        <v>2</v>
      </c>
      <c r="J48" s="191">
        <v>107.6</v>
      </c>
      <c r="K48">
        <v>5</v>
      </c>
    </row>
    <row r="49" spans="3:11" ht="15.75">
      <c r="C49" s="14" t="s">
        <v>11</v>
      </c>
      <c r="D49" s="191">
        <v>107.2</v>
      </c>
      <c r="E49">
        <v>7</v>
      </c>
      <c r="F49" s="14" t="s">
        <v>11</v>
      </c>
      <c r="G49" s="191">
        <v>107.2</v>
      </c>
      <c r="H49" s="146">
        <v>106.2</v>
      </c>
      <c r="I49" s="14" t="s">
        <v>53</v>
      </c>
      <c r="J49" s="191">
        <v>107.63</v>
      </c>
      <c r="K49">
        <v>5</v>
      </c>
    </row>
    <row r="50" spans="3:11" ht="15.75">
      <c r="C50" s="14" t="s">
        <v>4</v>
      </c>
      <c r="D50" s="191">
        <v>107.3</v>
      </c>
      <c r="E50">
        <v>8</v>
      </c>
      <c r="F50" s="14" t="s">
        <v>4</v>
      </c>
      <c r="G50" s="191">
        <v>107.3</v>
      </c>
      <c r="H50" s="146">
        <v>106.2</v>
      </c>
      <c r="I50" s="14" t="s">
        <v>7</v>
      </c>
      <c r="J50" s="191">
        <v>107.91</v>
      </c>
      <c r="K50">
        <v>6</v>
      </c>
    </row>
    <row r="51" spans="3:11" ht="15.75">
      <c r="C51" s="14" t="s">
        <v>10</v>
      </c>
      <c r="D51" s="191">
        <v>107.4</v>
      </c>
      <c r="E51">
        <v>9</v>
      </c>
      <c r="F51" s="14" t="s">
        <v>10</v>
      </c>
      <c r="G51" s="191">
        <v>107.4</v>
      </c>
      <c r="H51" s="146">
        <v>106.2</v>
      </c>
      <c r="I51" s="14" t="s">
        <v>17</v>
      </c>
      <c r="J51" s="191">
        <v>108.06</v>
      </c>
      <c r="K51">
        <v>7</v>
      </c>
    </row>
    <row r="52" spans="3:11" ht="15.75">
      <c r="C52" s="14" t="s">
        <v>7</v>
      </c>
      <c r="D52" s="191">
        <v>107.7</v>
      </c>
      <c r="E52">
        <v>10</v>
      </c>
      <c r="F52" s="14" t="s">
        <v>7</v>
      </c>
      <c r="G52" s="191">
        <v>107.7</v>
      </c>
      <c r="H52" s="146">
        <v>106.2</v>
      </c>
      <c r="I52" s="14" t="s">
        <v>12</v>
      </c>
      <c r="J52" s="191">
        <v>108.3</v>
      </c>
      <c r="K52">
        <v>8</v>
      </c>
    </row>
    <row r="53" spans="3:11" ht="15.75">
      <c r="C53" s="18" t="s">
        <v>1</v>
      </c>
      <c r="D53" s="193">
        <v>108.02</v>
      </c>
      <c r="E53">
        <v>11</v>
      </c>
      <c r="F53" s="18" t="s">
        <v>1</v>
      </c>
      <c r="G53" s="193">
        <v>108.02</v>
      </c>
      <c r="H53" s="146">
        <v>106.2</v>
      </c>
      <c r="I53" s="14" t="s">
        <v>14</v>
      </c>
      <c r="J53" s="191">
        <v>108.44</v>
      </c>
      <c r="K53">
        <v>9</v>
      </c>
    </row>
    <row r="54" spans="3:11" ht="15.75">
      <c r="C54" s="14" t="s">
        <v>17</v>
      </c>
      <c r="D54" s="191">
        <v>108.4</v>
      </c>
      <c r="E54">
        <v>12</v>
      </c>
      <c r="F54" s="14" t="s">
        <v>17</v>
      </c>
      <c r="G54" s="191">
        <v>108.4</v>
      </c>
      <c r="H54" s="146">
        <v>106.2</v>
      </c>
      <c r="I54" s="18" t="s">
        <v>1</v>
      </c>
      <c r="J54" s="193">
        <v>109.22</v>
      </c>
      <c r="K54">
        <v>10</v>
      </c>
    </row>
  </sheetData>
  <sheetProtection/>
  <mergeCells count="1">
    <mergeCell ref="A1:G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Header>&amp;R25</oddHeader>
  </headerFooter>
  <colBreaks count="1" manualBreakCount="1">
    <brk id="17" max="65535" man="1"/>
  </col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86"/>
  <sheetViews>
    <sheetView workbookViewId="0" topLeftCell="A1">
      <selection activeCell="I27" sqref="I27"/>
    </sheetView>
  </sheetViews>
  <sheetFormatPr defaultColWidth="9.33203125" defaultRowHeight="12.75"/>
  <cols>
    <col min="1" max="1" width="7.66015625" style="0" customWidth="1"/>
    <col min="2" max="2" width="7.83203125" style="0" customWidth="1"/>
    <col min="3" max="3" width="21.16015625" style="0" customWidth="1"/>
    <col min="4" max="4" width="13.66015625" style="0" customWidth="1"/>
    <col min="5" max="5" width="14.16015625" style="0" customWidth="1"/>
    <col min="6" max="6" width="19.5" style="0" customWidth="1"/>
    <col min="7" max="7" width="10.83203125" style="0" customWidth="1"/>
    <col min="8" max="8" width="7.33203125" style="0" customWidth="1"/>
    <col min="9" max="9" width="20.16015625" style="0" customWidth="1"/>
    <col min="10" max="10" width="11.66015625" style="0" customWidth="1"/>
    <col min="11" max="11" width="4.33203125" style="0" customWidth="1"/>
    <col min="12" max="12" width="21.83203125" style="0" customWidth="1"/>
  </cols>
  <sheetData>
    <row r="1" spans="1:14" ht="19.5" customHeight="1">
      <c r="A1" s="222" t="s">
        <v>27</v>
      </c>
      <c r="B1" s="222"/>
      <c r="C1" s="222"/>
      <c r="D1" s="222"/>
      <c r="E1" s="222"/>
      <c r="F1" s="222"/>
      <c r="G1" s="222"/>
      <c r="H1" s="222"/>
      <c r="I1" s="16"/>
      <c r="J1" s="16"/>
      <c r="K1" s="16"/>
      <c r="L1" s="16"/>
      <c r="M1" s="13"/>
      <c r="N1" s="13"/>
    </row>
    <row r="2" spans="1:6" ht="51" customHeight="1">
      <c r="A2" s="1"/>
      <c r="B2" s="1"/>
      <c r="C2" s="11"/>
      <c r="D2" s="53" t="s">
        <v>120</v>
      </c>
      <c r="E2" s="53" t="s">
        <v>121</v>
      </c>
      <c r="F2" s="12" t="s">
        <v>28</v>
      </c>
    </row>
    <row r="3" spans="3:12" ht="19.5" customHeight="1">
      <c r="C3" s="14" t="s">
        <v>2</v>
      </c>
      <c r="D3" s="191">
        <v>16424.4</v>
      </c>
      <c r="E3" s="191">
        <v>14937</v>
      </c>
      <c r="F3" s="189">
        <v>111.4</v>
      </c>
      <c r="G3" s="172"/>
      <c r="H3" s="156"/>
      <c r="I3" s="14" t="s">
        <v>53</v>
      </c>
      <c r="J3" s="189">
        <v>119.3</v>
      </c>
      <c r="K3" s="14">
        <v>1</v>
      </c>
      <c r="L3" s="14"/>
    </row>
    <row r="4" spans="3:12" ht="19.5" customHeight="1">
      <c r="C4" s="14" t="s">
        <v>17</v>
      </c>
      <c r="D4" s="191">
        <v>9576.1</v>
      </c>
      <c r="E4" s="191">
        <v>8297.7</v>
      </c>
      <c r="F4" s="189">
        <v>113</v>
      </c>
      <c r="G4" s="172"/>
      <c r="H4" s="148"/>
      <c r="I4" s="14" t="s">
        <v>7</v>
      </c>
      <c r="J4" s="189">
        <v>117.8</v>
      </c>
      <c r="K4" s="14">
        <v>2</v>
      </c>
      <c r="L4" s="14"/>
    </row>
    <row r="5" spans="3:12" ht="19.5" customHeight="1">
      <c r="C5" s="14" t="s">
        <v>12</v>
      </c>
      <c r="D5" s="191">
        <v>10435.3</v>
      </c>
      <c r="E5" s="191">
        <v>8828.8</v>
      </c>
      <c r="F5" s="189">
        <v>117.1</v>
      </c>
      <c r="G5" s="172"/>
      <c r="H5" s="169"/>
      <c r="I5" s="14" t="s">
        <v>12</v>
      </c>
      <c r="J5" s="189">
        <v>117.1</v>
      </c>
      <c r="K5" s="14">
        <v>3</v>
      </c>
      <c r="L5" s="14"/>
    </row>
    <row r="6" spans="3:12" ht="19.5" customHeight="1">
      <c r="C6" s="14" t="s">
        <v>6</v>
      </c>
      <c r="D6" s="191">
        <v>17153.555254789844</v>
      </c>
      <c r="E6" s="191">
        <v>14926.78</v>
      </c>
      <c r="F6" s="189">
        <v>115.8</v>
      </c>
      <c r="G6" s="172"/>
      <c r="H6" s="169"/>
      <c r="I6" s="14" t="s">
        <v>4</v>
      </c>
      <c r="J6" s="189">
        <v>116</v>
      </c>
      <c r="K6" s="14">
        <v>4</v>
      </c>
      <c r="L6" s="14"/>
    </row>
    <row r="7" spans="3:12" ht="19.5" customHeight="1">
      <c r="C7" s="18" t="s">
        <v>1</v>
      </c>
      <c r="D7" s="193">
        <v>11857.2</v>
      </c>
      <c r="E7" s="193">
        <v>9922.02</v>
      </c>
      <c r="F7" s="193">
        <v>115.6</v>
      </c>
      <c r="G7" s="172"/>
      <c r="H7" s="170"/>
      <c r="I7" s="14" t="s">
        <v>6</v>
      </c>
      <c r="J7" s="189">
        <v>115.8</v>
      </c>
      <c r="K7" s="14">
        <v>5</v>
      </c>
      <c r="L7" s="14"/>
    </row>
    <row r="8" spans="3:12" ht="19.5" customHeight="1">
      <c r="C8" s="14" t="s">
        <v>4</v>
      </c>
      <c r="D8" s="191">
        <v>10243.6</v>
      </c>
      <c r="E8" s="191">
        <v>8859.9</v>
      </c>
      <c r="F8" s="189">
        <v>116</v>
      </c>
      <c r="G8" s="172"/>
      <c r="H8" s="169"/>
      <c r="I8" s="18" t="s">
        <v>1</v>
      </c>
      <c r="J8" s="193">
        <v>115.6</v>
      </c>
      <c r="K8" s="14">
        <v>6</v>
      </c>
      <c r="L8" s="14"/>
    </row>
    <row r="9" spans="3:12" ht="19.5" customHeight="1">
      <c r="C9" s="14" t="s">
        <v>14</v>
      </c>
      <c r="D9" s="191">
        <v>17518.2</v>
      </c>
      <c r="E9" s="191">
        <v>16433.7</v>
      </c>
      <c r="F9" s="189">
        <v>106.7</v>
      </c>
      <c r="G9" s="172"/>
      <c r="H9" s="169"/>
      <c r="I9" s="14" t="s">
        <v>17</v>
      </c>
      <c r="J9" s="189">
        <v>113</v>
      </c>
      <c r="K9" s="14">
        <v>7</v>
      </c>
      <c r="L9" s="18"/>
    </row>
    <row r="10" spans="3:12" ht="19.5" customHeight="1">
      <c r="C10" s="14" t="s">
        <v>7</v>
      </c>
      <c r="D10" s="191">
        <v>12008.4</v>
      </c>
      <c r="E10" s="191">
        <v>9756.1</v>
      </c>
      <c r="F10" s="189">
        <v>117.8</v>
      </c>
      <c r="G10" s="172"/>
      <c r="H10" s="148"/>
      <c r="I10" s="14" t="s">
        <v>3</v>
      </c>
      <c r="J10" s="189">
        <v>112.4</v>
      </c>
      <c r="K10" s="14">
        <v>8</v>
      </c>
      <c r="L10" s="14"/>
    </row>
    <row r="11" spans="3:12" ht="19.5" customHeight="1">
      <c r="C11" s="14" t="s">
        <v>8</v>
      </c>
      <c r="D11" s="191">
        <v>15141.5</v>
      </c>
      <c r="E11" s="191">
        <v>13443.7</v>
      </c>
      <c r="F11" s="189">
        <v>112.1</v>
      </c>
      <c r="G11" s="172"/>
      <c r="H11" s="169"/>
      <c r="I11" s="14" t="s">
        <v>8</v>
      </c>
      <c r="J11" s="189">
        <v>112.1</v>
      </c>
      <c r="K11" s="14">
        <v>9</v>
      </c>
      <c r="L11" s="14"/>
    </row>
    <row r="12" spans="3:12" ht="19.5" customHeight="1">
      <c r="C12" s="14" t="s">
        <v>3</v>
      </c>
      <c r="D12" s="191">
        <v>12153.3</v>
      </c>
      <c r="E12" s="191">
        <v>10810.4</v>
      </c>
      <c r="F12" s="189">
        <v>112.4</v>
      </c>
      <c r="G12" s="172"/>
      <c r="H12" s="169"/>
      <c r="I12" s="14" t="s">
        <v>11</v>
      </c>
      <c r="J12" s="189">
        <v>112</v>
      </c>
      <c r="K12" s="14">
        <v>10</v>
      </c>
      <c r="L12" s="14"/>
    </row>
    <row r="13" spans="3:12" ht="19.5" customHeight="1">
      <c r="C13" s="14" t="s">
        <v>11</v>
      </c>
      <c r="D13" s="191">
        <v>12160</v>
      </c>
      <c r="E13" s="191">
        <v>10483.1</v>
      </c>
      <c r="F13" s="189">
        <v>112</v>
      </c>
      <c r="G13" s="172"/>
      <c r="H13" s="169"/>
      <c r="I13" s="14" t="s">
        <v>2</v>
      </c>
      <c r="J13" s="189">
        <v>111.4</v>
      </c>
      <c r="K13" s="14">
        <v>11</v>
      </c>
      <c r="L13" s="14"/>
    </row>
    <row r="14" spans="3:12" ht="19.5" customHeight="1">
      <c r="C14" s="14" t="s">
        <v>5</v>
      </c>
      <c r="D14" s="191">
        <v>18901.1</v>
      </c>
      <c r="E14" s="191">
        <v>16555.3</v>
      </c>
      <c r="F14" s="189">
        <v>110.7</v>
      </c>
      <c r="G14" s="172"/>
      <c r="H14" s="169"/>
      <c r="I14" s="14" t="s">
        <v>10</v>
      </c>
      <c r="J14" s="189">
        <v>110.9</v>
      </c>
      <c r="K14" s="14">
        <v>12</v>
      </c>
      <c r="L14" s="14"/>
    </row>
    <row r="15" spans="3:12" ht="19.5" customHeight="1">
      <c r="C15" s="14" t="s">
        <v>53</v>
      </c>
      <c r="D15" s="191">
        <v>11369</v>
      </c>
      <c r="E15" s="191">
        <v>9651.7</v>
      </c>
      <c r="F15" s="189">
        <v>119.3</v>
      </c>
      <c r="G15" s="172"/>
      <c r="H15" s="169"/>
      <c r="I15" s="14" t="s">
        <v>5</v>
      </c>
      <c r="J15" s="189">
        <v>110.7</v>
      </c>
      <c r="K15" s="14">
        <v>13</v>
      </c>
      <c r="L15" s="14"/>
    </row>
    <row r="16" spans="3:12" ht="19.5" customHeight="1">
      <c r="C16" s="14" t="s">
        <v>10</v>
      </c>
      <c r="D16" s="191">
        <v>11336.26</v>
      </c>
      <c r="E16" s="191">
        <v>9683.69</v>
      </c>
      <c r="F16" s="189">
        <v>110.9</v>
      </c>
      <c r="G16" s="172"/>
      <c r="H16" s="169"/>
      <c r="I16" s="14" t="s">
        <v>14</v>
      </c>
      <c r="J16" s="189">
        <v>106.7</v>
      </c>
      <c r="K16" s="173">
        <v>14</v>
      </c>
      <c r="L16" s="14"/>
    </row>
    <row r="17" spans="10:12" ht="19.5" customHeight="1">
      <c r="J17" s="28"/>
      <c r="K17" s="72"/>
      <c r="L17" s="28"/>
    </row>
    <row r="18" ht="19.5" customHeight="1">
      <c r="K18" s="72"/>
    </row>
    <row r="19" ht="19.5" customHeight="1"/>
    <row r="20" ht="19.5" customHeight="1"/>
    <row r="21" ht="19.5" customHeight="1"/>
    <row r="22" ht="19.5" customHeight="1"/>
    <row r="23" ht="19.5" customHeight="1"/>
    <row r="24" ht="19.5" customHeight="1">
      <c r="K24" s="2"/>
    </row>
    <row r="25" ht="19.5" customHeight="1">
      <c r="K25" s="2"/>
    </row>
    <row r="26" ht="19.5" customHeight="1">
      <c r="K26" s="2"/>
    </row>
    <row r="27" ht="19.5" customHeight="1">
      <c r="K27" s="3"/>
    </row>
    <row r="28" ht="19.5" customHeight="1">
      <c r="K28" s="2"/>
    </row>
    <row r="29" ht="19.5" customHeight="1">
      <c r="K29" s="2"/>
    </row>
    <row r="30" ht="19.5" customHeight="1">
      <c r="K30" s="2"/>
    </row>
    <row r="31" ht="19.5" customHeight="1">
      <c r="K31" s="2"/>
    </row>
    <row r="32" ht="19.5" customHeight="1">
      <c r="K32" s="2"/>
    </row>
    <row r="33" ht="19.5" customHeight="1">
      <c r="K33" s="2"/>
    </row>
    <row r="34" ht="19.5" customHeight="1">
      <c r="K34" s="2"/>
    </row>
    <row r="35" ht="19.5" customHeight="1">
      <c r="K35" s="2"/>
    </row>
    <row r="36" ht="19.5" customHeight="1">
      <c r="K36" s="2"/>
    </row>
    <row r="37" ht="19.5" customHeight="1">
      <c r="K37" s="2"/>
    </row>
    <row r="38" ht="19.5" customHeight="1" hidden="1"/>
    <row r="39" spans="4:10" ht="19.5" customHeight="1">
      <c r="D39">
        <v>2010</v>
      </c>
      <c r="G39">
        <v>2010</v>
      </c>
      <c r="J39">
        <v>2009</v>
      </c>
    </row>
    <row r="40" spans="3:11" ht="25.5">
      <c r="C40" t="s">
        <v>15</v>
      </c>
      <c r="D40" s="35" t="s">
        <v>74</v>
      </c>
      <c r="E40" t="s">
        <v>16</v>
      </c>
      <c r="G40" s="35" t="s">
        <v>74</v>
      </c>
      <c r="H40" t="s">
        <v>70</v>
      </c>
      <c r="I40" t="s">
        <v>15</v>
      </c>
      <c r="J40" s="35" t="s">
        <v>74</v>
      </c>
      <c r="K40" t="s">
        <v>16</v>
      </c>
    </row>
    <row r="41" spans="3:13" ht="15.75">
      <c r="C41" s="14" t="s">
        <v>5</v>
      </c>
      <c r="D41" s="191">
        <v>18901.1</v>
      </c>
      <c r="E41">
        <v>1</v>
      </c>
      <c r="F41" s="14" t="s">
        <v>5</v>
      </c>
      <c r="G41" s="191">
        <v>18.9</v>
      </c>
      <c r="H41" s="168"/>
      <c r="I41" s="14" t="s">
        <v>5</v>
      </c>
      <c r="J41" s="191">
        <v>16555.3</v>
      </c>
      <c r="K41">
        <v>1</v>
      </c>
      <c r="M41" s="34">
        <f>D41/D54</f>
        <v>1.97377846931423</v>
      </c>
    </row>
    <row r="42" spans="3:11" ht="15.75">
      <c r="C42" s="14" t="s">
        <v>14</v>
      </c>
      <c r="D42" s="191">
        <v>17518.2</v>
      </c>
      <c r="E42">
        <v>2</v>
      </c>
      <c r="F42" s="14" t="s">
        <v>14</v>
      </c>
      <c r="G42" s="191">
        <v>17.5</v>
      </c>
      <c r="H42" s="168"/>
      <c r="I42" s="14" t="s">
        <v>14</v>
      </c>
      <c r="J42" s="191">
        <v>16433.7</v>
      </c>
      <c r="K42">
        <v>2</v>
      </c>
    </row>
    <row r="43" spans="3:11" ht="15.75">
      <c r="C43" s="14" t="s">
        <v>6</v>
      </c>
      <c r="D43" s="191">
        <v>17153.555254789844</v>
      </c>
      <c r="E43">
        <v>3</v>
      </c>
      <c r="F43" s="14" t="s">
        <v>6</v>
      </c>
      <c r="G43" s="191">
        <v>17.2</v>
      </c>
      <c r="H43" s="168"/>
      <c r="I43" s="14" t="s">
        <v>2</v>
      </c>
      <c r="J43" s="191">
        <v>14937</v>
      </c>
      <c r="K43">
        <v>3</v>
      </c>
    </row>
    <row r="44" spans="3:11" ht="15.75">
      <c r="C44" s="14" t="s">
        <v>2</v>
      </c>
      <c r="D44" s="191">
        <v>16424.4</v>
      </c>
      <c r="E44">
        <v>4</v>
      </c>
      <c r="F44" s="14" t="s">
        <v>2</v>
      </c>
      <c r="G44" s="191">
        <v>16.4</v>
      </c>
      <c r="H44" s="168"/>
      <c r="I44" s="14" t="s">
        <v>6</v>
      </c>
      <c r="J44" s="191">
        <v>14926.78</v>
      </c>
      <c r="K44">
        <v>4</v>
      </c>
    </row>
    <row r="45" spans="3:11" ht="15.75">
      <c r="C45" s="14" t="s">
        <v>8</v>
      </c>
      <c r="D45" s="191">
        <v>15141.5</v>
      </c>
      <c r="E45">
        <v>5</v>
      </c>
      <c r="F45" s="14" t="s">
        <v>8</v>
      </c>
      <c r="G45" s="191">
        <v>15.1</v>
      </c>
      <c r="H45" s="168"/>
      <c r="I45" s="14" t="s">
        <v>8</v>
      </c>
      <c r="J45" s="191">
        <v>13443.7</v>
      </c>
      <c r="K45">
        <v>5</v>
      </c>
    </row>
    <row r="46" spans="3:11" ht="15.75">
      <c r="C46" s="14" t="s">
        <v>11</v>
      </c>
      <c r="D46" s="191">
        <v>12160</v>
      </c>
      <c r="E46">
        <v>6</v>
      </c>
      <c r="F46" s="14" t="s">
        <v>11</v>
      </c>
      <c r="G46" s="191">
        <v>12.2</v>
      </c>
      <c r="H46" s="168"/>
      <c r="I46" s="14" t="s">
        <v>3</v>
      </c>
      <c r="J46" s="191">
        <v>10810.4</v>
      </c>
      <c r="K46">
        <v>6</v>
      </c>
    </row>
    <row r="47" spans="3:11" ht="15.75">
      <c r="C47" s="14" t="s">
        <v>3</v>
      </c>
      <c r="D47" s="191">
        <v>12153.3</v>
      </c>
      <c r="E47">
        <v>7</v>
      </c>
      <c r="F47" s="14" t="s">
        <v>3</v>
      </c>
      <c r="G47" s="191">
        <v>12.2</v>
      </c>
      <c r="H47" s="168"/>
      <c r="I47" s="14" t="s">
        <v>11</v>
      </c>
      <c r="J47" s="191">
        <v>10483.1</v>
      </c>
      <c r="K47">
        <v>7</v>
      </c>
    </row>
    <row r="48" spans="3:11" ht="15.75">
      <c r="C48" s="14" t="s">
        <v>7</v>
      </c>
      <c r="D48" s="191">
        <v>12008.4</v>
      </c>
      <c r="E48">
        <v>8</v>
      </c>
      <c r="F48" s="14" t="s">
        <v>7</v>
      </c>
      <c r="G48" s="191">
        <v>12</v>
      </c>
      <c r="H48" s="168"/>
      <c r="I48" s="18" t="s">
        <v>1</v>
      </c>
      <c r="J48" s="193">
        <v>9922.02</v>
      </c>
      <c r="K48">
        <v>8</v>
      </c>
    </row>
    <row r="49" spans="3:11" ht="15.75">
      <c r="C49" s="18" t="s">
        <v>1</v>
      </c>
      <c r="D49" s="193">
        <v>11857.2</v>
      </c>
      <c r="E49">
        <v>9</v>
      </c>
      <c r="F49" s="18" t="s">
        <v>1</v>
      </c>
      <c r="G49" s="193">
        <v>11.9</v>
      </c>
      <c r="H49" s="168"/>
      <c r="I49" s="14" t="s">
        <v>7</v>
      </c>
      <c r="J49" s="191">
        <v>9756.1</v>
      </c>
      <c r="K49">
        <v>9</v>
      </c>
    </row>
    <row r="50" spans="3:11" ht="15.75">
      <c r="C50" s="14" t="s">
        <v>53</v>
      </c>
      <c r="D50" s="191">
        <v>11369</v>
      </c>
      <c r="E50">
        <v>10</v>
      </c>
      <c r="F50" s="14" t="s">
        <v>53</v>
      </c>
      <c r="G50" s="191">
        <v>11.4</v>
      </c>
      <c r="H50" s="168"/>
      <c r="I50" s="14" t="s">
        <v>10</v>
      </c>
      <c r="J50" s="191">
        <v>9683.69</v>
      </c>
      <c r="K50">
        <v>10</v>
      </c>
    </row>
    <row r="51" spans="3:11" ht="15.75">
      <c r="C51" s="14" t="s">
        <v>10</v>
      </c>
      <c r="D51" s="191">
        <v>11336.26</v>
      </c>
      <c r="E51">
        <v>11</v>
      </c>
      <c r="F51" s="14" t="s">
        <v>10</v>
      </c>
      <c r="G51" s="191">
        <v>11.3</v>
      </c>
      <c r="H51" s="168"/>
      <c r="I51" s="14" t="s">
        <v>53</v>
      </c>
      <c r="J51" s="191">
        <v>9651.7</v>
      </c>
      <c r="K51">
        <v>11</v>
      </c>
    </row>
    <row r="52" spans="3:11" ht="15.75">
      <c r="C52" s="14" t="s">
        <v>12</v>
      </c>
      <c r="D52" s="191">
        <v>10435.3</v>
      </c>
      <c r="E52">
        <v>12</v>
      </c>
      <c r="F52" s="14" t="s">
        <v>12</v>
      </c>
      <c r="G52" s="191">
        <v>10.4</v>
      </c>
      <c r="H52" s="168"/>
      <c r="I52" s="14" t="s">
        <v>4</v>
      </c>
      <c r="J52" s="191">
        <v>8859.9</v>
      </c>
      <c r="K52">
        <v>12</v>
      </c>
    </row>
    <row r="53" spans="3:11" ht="15.75">
      <c r="C53" s="14" t="s">
        <v>4</v>
      </c>
      <c r="D53" s="191">
        <v>10243.6</v>
      </c>
      <c r="E53">
        <v>13</v>
      </c>
      <c r="F53" s="14" t="s">
        <v>4</v>
      </c>
      <c r="G53" s="191">
        <v>10.2</v>
      </c>
      <c r="H53" s="168"/>
      <c r="I53" s="14" t="s">
        <v>12</v>
      </c>
      <c r="J53" s="191">
        <v>8828.8</v>
      </c>
      <c r="K53">
        <v>13</v>
      </c>
    </row>
    <row r="54" spans="3:11" ht="15.75">
      <c r="C54" s="14" t="s">
        <v>17</v>
      </c>
      <c r="D54" s="191">
        <v>9576.1</v>
      </c>
      <c r="E54">
        <v>14</v>
      </c>
      <c r="F54" s="14" t="s">
        <v>17</v>
      </c>
      <c r="G54" s="191">
        <v>9.6</v>
      </c>
      <c r="H54" s="168"/>
      <c r="I54" s="14" t="s">
        <v>17</v>
      </c>
      <c r="J54" s="191">
        <v>8297.7</v>
      </c>
      <c r="K54">
        <v>14</v>
      </c>
    </row>
    <row r="57" spans="6:8" ht="15.75">
      <c r="F57" s="70" t="s">
        <v>53</v>
      </c>
      <c r="G57" s="74">
        <v>114.8</v>
      </c>
      <c r="H57" s="171">
        <v>1</v>
      </c>
    </row>
    <row r="58" spans="3:8" ht="15.75">
      <c r="C58" s="70" t="s">
        <v>53</v>
      </c>
      <c r="D58" s="74">
        <v>114.8</v>
      </c>
      <c r="E58">
        <v>1</v>
      </c>
      <c r="F58" s="14" t="s">
        <v>12</v>
      </c>
      <c r="G58" s="54">
        <v>113.3</v>
      </c>
      <c r="H58" s="171">
        <v>2</v>
      </c>
    </row>
    <row r="59" spans="3:8" ht="15.75">
      <c r="C59" s="14" t="s">
        <v>12</v>
      </c>
      <c r="D59" s="54">
        <v>113.3</v>
      </c>
      <c r="E59">
        <v>2</v>
      </c>
      <c r="F59" s="14" t="s">
        <v>17</v>
      </c>
      <c r="G59" s="54">
        <v>113.2</v>
      </c>
      <c r="H59" s="171">
        <v>2</v>
      </c>
    </row>
    <row r="60" spans="3:8" ht="15.75">
      <c r="C60" s="14" t="s">
        <v>17</v>
      </c>
      <c r="D60" s="54">
        <v>113.2</v>
      </c>
      <c r="E60">
        <v>3</v>
      </c>
      <c r="F60" s="14" t="s">
        <v>2</v>
      </c>
      <c r="G60" s="54">
        <v>112.9</v>
      </c>
      <c r="H60" s="171">
        <v>3</v>
      </c>
    </row>
    <row r="61" spans="3:8" ht="15.75">
      <c r="C61" s="14" t="s">
        <v>2</v>
      </c>
      <c r="D61" s="54">
        <v>112.9</v>
      </c>
      <c r="E61">
        <v>4</v>
      </c>
      <c r="F61" s="14" t="s">
        <v>5</v>
      </c>
      <c r="G61" s="55">
        <v>112.7</v>
      </c>
      <c r="H61" s="171">
        <v>4</v>
      </c>
    </row>
    <row r="62" spans="3:8" ht="15.75">
      <c r="C62" s="14" t="s">
        <v>5</v>
      </c>
      <c r="D62" s="55">
        <v>112.7</v>
      </c>
      <c r="E62" s="6">
        <v>5</v>
      </c>
      <c r="F62" s="18" t="s">
        <v>1</v>
      </c>
      <c r="G62" s="32">
        <v>112.6</v>
      </c>
      <c r="H62" s="171">
        <v>5</v>
      </c>
    </row>
    <row r="63" spans="3:8" ht="15.75">
      <c r="C63" s="18" t="s">
        <v>1</v>
      </c>
      <c r="D63" s="32">
        <v>112.6</v>
      </c>
      <c r="E63">
        <v>6</v>
      </c>
      <c r="F63" s="14" t="s">
        <v>3</v>
      </c>
      <c r="G63" s="54">
        <v>112.6</v>
      </c>
      <c r="H63" s="171">
        <v>6</v>
      </c>
    </row>
    <row r="64" spans="3:8" ht="15.75">
      <c r="C64" s="14" t="s">
        <v>3</v>
      </c>
      <c r="D64" s="54">
        <v>112.6</v>
      </c>
      <c r="E64">
        <v>7</v>
      </c>
      <c r="F64" s="14" t="s">
        <v>4</v>
      </c>
      <c r="G64" s="54">
        <v>109.8</v>
      </c>
      <c r="H64" s="171">
        <v>7</v>
      </c>
    </row>
    <row r="65" spans="3:8" ht="15.75">
      <c r="C65" s="14" t="s">
        <v>4</v>
      </c>
      <c r="D65" s="54">
        <v>109.8</v>
      </c>
      <c r="E65">
        <v>8</v>
      </c>
      <c r="F65" s="14" t="s">
        <v>8</v>
      </c>
      <c r="G65" s="54">
        <v>109.7</v>
      </c>
      <c r="H65" s="171">
        <v>8</v>
      </c>
    </row>
    <row r="66" spans="3:8" ht="15.75">
      <c r="C66" s="14" t="s">
        <v>8</v>
      </c>
      <c r="D66" s="54">
        <v>109.7</v>
      </c>
      <c r="E66">
        <v>9</v>
      </c>
      <c r="F66" s="14" t="s">
        <v>11</v>
      </c>
      <c r="G66" s="54">
        <v>109.6</v>
      </c>
      <c r="H66" s="171">
        <v>9</v>
      </c>
    </row>
    <row r="67" spans="3:8" ht="15.75">
      <c r="C67" s="14" t="s">
        <v>11</v>
      </c>
      <c r="D67" s="54">
        <v>109.6</v>
      </c>
      <c r="E67">
        <v>10</v>
      </c>
      <c r="F67" s="14" t="s">
        <v>6</v>
      </c>
      <c r="G67" s="133">
        <v>108.9</v>
      </c>
      <c r="H67" s="171">
        <v>10</v>
      </c>
    </row>
    <row r="68" spans="3:8" ht="15.75">
      <c r="C68" s="14" t="s">
        <v>6</v>
      </c>
      <c r="D68" s="133">
        <v>108.9</v>
      </c>
      <c r="E68">
        <v>11</v>
      </c>
      <c r="F68" s="14" t="s">
        <v>7</v>
      </c>
      <c r="G68" s="54">
        <v>107.6</v>
      </c>
      <c r="H68" s="171">
        <v>11</v>
      </c>
    </row>
    <row r="69" spans="3:8" ht="15.75">
      <c r="C69" s="14" t="s">
        <v>7</v>
      </c>
      <c r="D69" s="54">
        <v>107.6</v>
      </c>
      <c r="E69">
        <v>12</v>
      </c>
      <c r="F69" s="14" t="s">
        <v>10</v>
      </c>
      <c r="G69" s="54">
        <v>107.5</v>
      </c>
      <c r="H69" s="171">
        <v>12</v>
      </c>
    </row>
    <row r="70" spans="3:8" ht="15.75">
      <c r="C70" s="14" t="s">
        <v>10</v>
      </c>
      <c r="D70" s="54">
        <v>107.5</v>
      </c>
      <c r="E70">
        <v>13</v>
      </c>
      <c r="F70" s="14" t="s">
        <v>14</v>
      </c>
      <c r="G70" s="54">
        <v>106.2</v>
      </c>
      <c r="H70" s="171">
        <v>13</v>
      </c>
    </row>
    <row r="71" spans="3:7" ht="15.75">
      <c r="C71" s="14" t="s">
        <v>14</v>
      </c>
      <c r="D71" s="54">
        <v>106.2</v>
      </c>
      <c r="E71">
        <v>14</v>
      </c>
      <c r="F71" s="11"/>
      <c r="G71" s="11"/>
    </row>
    <row r="73" spans="6:7" ht="15.75">
      <c r="F73" s="14" t="s">
        <v>12</v>
      </c>
      <c r="G73" s="54">
        <v>124.9</v>
      </c>
    </row>
    <row r="74" spans="6:7" ht="15.75">
      <c r="F74" s="14" t="s">
        <v>53</v>
      </c>
      <c r="G74" s="54">
        <v>120.1</v>
      </c>
    </row>
    <row r="75" spans="3:7" ht="15.75">
      <c r="C75" s="6" t="s">
        <v>70</v>
      </c>
      <c r="F75" s="14" t="s">
        <v>8</v>
      </c>
      <c r="G75" s="54">
        <v>117</v>
      </c>
    </row>
    <row r="76" spans="3:7" ht="15.75">
      <c r="C76" t="s">
        <v>78</v>
      </c>
      <c r="D76">
        <v>12577</v>
      </c>
      <c r="F76" s="14" t="s">
        <v>4</v>
      </c>
      <c r="G76" s="54">
        <v>116.5</v>
      </c>
    </row>
    <row r="77" spans="3:7" ht="15.75">
      <c r="C77" t="s">
        <v>79</v>
      </c>
      <c r="D77">
        <v>16440</v>
      </c>
      <c r="F77" s="14" t="s">
        <v>6</v>
      </c>
      <c r="G77" s="133">
        <v>116.1219107996818</v>
      </c>
    </row>
    <row r="78" spans="3:7" ht="15.75">
      <c r="C78" t="s">
        <v>80</v>
      </c>
      <c r="D78">
        <v>17392</v>
      </c>
      <c r="F78" s="18" t="s">
        <v>1</v>
      </c>
      <c r="G78" s="32">
        <v>115.4</v>
      </c>
    </row>
    <row r="79" spans="3:7" ht="15.75">
      <c r="C79" t="s">
        <v>81</v>
      </c>
      <c r="D79">
        <v>18721</v>
      </c>
      <c r="F79" s="14" t="s">
        <v>17</v>
      </c>
      <c r="G79" s="54">
        <v>114.3</v>
      </c>
    </row>
    <row r="80" spans="3:7" ht="15.75">
      <c r="C80" t="s">
        <v>83</v>
      </c>
      <c r="D80" s="180">
        <v>17975</v>
      </c>
      <c r="F80" s="14" t="s">
        <v>2</v>
      </c>
      <c r="G80" s="54">
        <v>113.5</v>
      </c>
    </row>
    <row r="81" spans="3:7" ht="15.75">
      <c r="C81" t="s">
        <v>82</v>
      </c>
      <c r="D81">
        <v>18685</v>
      </c>
      <c r="F81" s="14" t="s">
        <v>11</v>
      </c>
      <c r="G81" s="54">
        <v>113.5</v>
      </c>
    </row>
    <row r="82" spans="3:7" ht="15.75">
      <c r="C82" s="6" t="s">
        <v>77</v>
      </c>
      <c r="D82" s="178">
        <v>101790</v>
      </c>
      <c r="F82" s="14" t="s">
        <v>7</v>
      </c>
      <c r="G82" s="54">
        <v>112.5</v>
      </c>
    </row>
    <row r="83" spans="3:7" ht="15.75">
      <c r="C83" t="s">
        <v>76</v>
      </c>
      <c r="D83" s="179">
        <f>D82/6</f>
        <v>16965</v>
      </c>
      <c r="F83" s="14" t="s">
        <v>5</v>
      </c>
      <c r="G83" s="55">
        <v>110.5</v>
      </c>
    </row>
    <row r="84" spans="6:7" ht="15.75">
      <c r="F84" s="14" t="s">
        <v>14</v>
      </c>
      <c r="G84" s="54">
        <v>107.7</v>
      </c>
    </row>
    <row r="85" spans="6:7" ht="15.75">
      <c r="F85" s="14" t="s">
        <v>3</v>
      </c>
      <c r="G85" s="54">
        <v>104.3</v>
      </c>
    </row>
    <row r="86" spans="6:7" ht="15.75">
      <c r="F86" s="14" t="s">
        <v>10</v>
      </c>
      <c r="G86" s="54">
        <v>100.7</v>
      </c>
    </row>
  </sheetData>
  <sheetProtection/>
  <mergeCells count="1">
    <mergeCell ref="A1:H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Header>&amp;R26</oddHeader>
  </headerFooter>
  <colBreaks count="1" manualBreakCount="1">
    <brk id="17" max="65535" man="1"/>
  </col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77"/>
  <sheetViews>
    <sheetView workbookViewId="0" topLeftCell="A2">
      <selection activeCell="J27" sqref="J27"/>
    </sheetView>
  </sheetViews>
  <sheetFormatPr defaultColWidth="9.33203125" defaultRowHeight="12.75"/>
  <cols>
    <col min="2" max="2" width="10.83203125" style="0" customWidth="1"/>
    <col min="3" max="3" width="21.16015625" style="0" customWidth="1"/>
    <col min="4" max="4" width="11.66015625" style="0" customWidth="1"/>
    <col min="5" max="5" width="11.33203125" style="0" customWidth="1"/>
    <col min="6" max="6" width="20.16015625" style="0" customWidth="1"/>
    <col min="7" max="7" width="11.16015625" style="0" customWidth="1"/>
    <col min="9" max="9" width="24.66015625" style="0" customWidth="1"/>
    <col min="10" max="10" width="13" style="0" customWidth="1"/>
  </cols>
  <sheetData>
    <row r="1" spans="1:14" ht="19.5" customHeight="1">
      <c r="A1" s="222" t="s">
        <v>32</v>
      </c>
      <c r="B1" s="222"/>
      <c r="C1" s="222"/>
      <c r="D1" s="222"/>
      <c r="E1" s="222"/>
      <c r="F1" s="222"/>
      <c r="G1" s="222"/>
      <c r="H1" s="222"/>
      <c r="I1" s="16"/>
      <c r="J1" s="16"/>
      <c r="K1" s="16"/>
      <c r="L1" s="16"/>
      <c r="M1" s="13"/>
      <c r="N1" s="13"/>
    </row>
    <row r="2" spans="1:6" ht="51.75" customHeight="1">
      <c r="A2" s="1"/>
      <c r="B2" s="1"/>
      <c r="C2" s="11"/>
      <c r="D2" s="53" t="s">
        <v>117</v>
      </c>
      <c r="E2" s="53" t="s">
        <v>119</v>
      </c>
      <c r="F2" s="12" t="s">
        <v>28</v>
      </c>
    </row>
    <row r="3" spans="3:11" ht="19.5" customHeight="1">
      <c r="C3" s="14" t="s">
        <v>2</v>
      </c>
      <c r="D3" s="189">
        <v>15681.9</v>
      </c>
      <c r="E3" s="189">
        <v>14606.5</v>
      </c>
      <c r="F3" s="189">
        <v>108.1</v>
      </c>
      <c r="G3" s="134"/>
      <c r="I3" s="14" t="s">
        <v>8</v>
      </c>
      <c r="J3" s="189">
        <v>115.4</v>
      </c>
      <c r="K3">
        <v>1</v>
      </c>
    </row>
    <row r="4" spans="3:11" ht="19.5" customHeight="1">
      <c r="C4" s="14" t="s">
        <v>17</v>
      </c>
      <c r="D4" s="189">
        <v>12262.6</v>
      </c>
      <c r="E4" s="189">
        <v>11036.2</v>
      </c>
      <c r="F4" s="189">
        <v>112.1</v>
      </c>
      <c r="G4" s="134"/>
      <c r="I4" s="14" t="s">
        <v>10</v>
      </c>
      <c r="J4" s="189">
        <v>115.3</v>
      </c>
      <c r="K4">
        <v>2</v>
      </c>
    </row>
    <row r="5" spans="3:11" ht="19.5" customHeight="1">
      <c r="C5" s="14" t="s">
        <v>12</v>
      </c>
      <c r="D5" s="189">
        <v>11340.9</v>
      </c>
      <c r="E5" s="189">
        <v>11270.2</v>
      </c>
      <c r="F5" s="189">
        <v>107</v>
      </c>
      <c r="G5" s="134"/>
      <c r="I5" s="14" t="s">
        <v>6</v>
      </c>
      <c r="J5" s="189">
        <v>114.7</v>
      </c>
      <c r="K5">
        <v>3</v>
      </c>
    </row>
    <row r="6" spans="3:11" ht="19.5" customHeight="1">
      <c r="C6" s="14" t="s">
        <v>6</v>
      </c>
      <c r="D6" s="189">
        <v>16787.3</v>
      </c>
      <c r="E6" s="189">
        <v>14779.8</v>
      </c>
      <c r="F6" s="189">
        <v>114.7</v>
      </c>
      <c r="G6" s="134"/>
      <c r="I6" s="14" t="s">
        <v>53</v>
      </c>
      <c r="J6" s="189">
        <v>112.4</v>
      </c>
      <c r="K6">
        <v>4</v>
      </c>
    </row>
    <row r="7" spans="3:11" ht="19.5" customHeight="1">
      <c r="C7" s="18" t="s">
        <v>1</v>
      </c>
      <c r="D7" s="193">
        <v>13679</v>
      </c>
      <c r="E7" s="193">
        <v>12783.9</v>
      </c>
      <c r="F7" s="193">
        <v>108.8</v>
      </c>
      <c r="G7" s="134"/>
      <c r="I7" s="14" t="s">
        <v>17</v>
      </c>
      <c r="J7" s="189">
        <v>112.1</v>
      </c>
      <c r="K7">
        <v>5</v>
      </c>
    </row>
    <row r="8" spans="3:11" ht="19.5" customHeight="1">
      <c r="C8" s="14" t="s">
        <v>4</v>
      </c>
      <c r="D8" s="189">
        <v>12443.8</v>
      </c>
      <c r="E8" s="189">
        <v>11222.1</v>
      </c>
      <c r="F8" s="189">
        <v>110.2</v>
      </c>
      <c r="G8" s="134"/>
      <c r="I8" s="14" t="s">
        <v>7</v>
      </c>
      <c r="J8" s="189">
        <v>111.3</v>
      </c>
      <c r="K8">
        <v>6</v>
      </c>
    </row>
    <row r="9" spans="3:11" ht="19.5" customHeight="1">
      <c r="C9" s="14" t="s">
        <v>14</v>
      </c>
      <c r="D9" s="189">
        <v>16582.7</v>
      </c>
      <c r="E9" s="189">
        <v>15077.1</v>
      </c>
      <c r="F9" s="189">
        <v>111.2</v>
      </c>
      <c r="G9" s="134"/>
      <c r="I9" s="14" t="s">
        <v>14</v>
      </c>
      <c r="J9" s="189">
        <v>111.2</v>
      </c>
      <c r="K9">
        <v>7</v>
      </c>
    </row>
    <row r="10" spans="3:11" ht="19.5" customHeight="1">
      <c r="C10" s="14" t="s">
        <v>7</v>
      </c>
      <c r="D10" s="189">
        <v>13059.1</v>
      </c>
      <c r="E10" s="189">
        <v>12011.6</v>
      </c>
      <c r="F10" s="189">
        <v>111.3</v>
      </c>
      <c r="G10" s="134"/>
      <c r="I10" s="14" t="s">
        <v>3</v>
      </c>
      <c r="J10" s="189">
        <v>110.3</v>
      </c>
      <c r="K10">
        <v>8</v>
      </c>
    </row>
    <row r="11" spans="3:11" ht="19.5" customHeight="1">
      <c r="C11" s="14" t="s">
        <v>8</v>
      </c>
      <c r="D11" s="189">
        <v>16274.5</v>
      </c>
      <c r="E11" s="189">
        <v>13883.3</v>
      </c>
      <c r="F11" s="189">
        <v>115.4</v>
      </c>
      <c r="G11" s="134"/>
      <c r="I11" s="14" t="s">
        <v>4</v>
      </c>
      <c r="J11" s="189">
        <v>110.2</v>
      </c>
      <c r="K11">
        <v>9</v>
      </c>
    </row>
    <row r="12" spans="3:11" ht="19.5" customHeight="1">
      <c r="C12" s="14" t="s">
        <v>3</v>
      </c>
      <c r="D12" s="189">
        <v>14680.7</v>
      </c>
      <c r="E12" s="189">
        <v>13294.1</v>
      </c>
      <c r="F12" s="189">
        <v>110.3</v>
      </c>
      <c r="G12" s="134"/>
      <c r="I12" s="14" t="s">
        <v>5</v>
      </c>
      <c r="J12" s="189">
        <v>110</v>
      </c>
      <c r="K12">
        <v>10</v>
      </c>
    </row>
    <row r="13" spans="3:11" ht="19.5" customHeight="1">
      <c r="C13" s="14" t="s">
        <v>11</v>
      </c>
      <c r="D13" s="189">
        <v>13964.6</v>
      </c>
      <c r="E13" s="189">
        <v>12924.5</v>
      </c>
      <c r="F13" s="189">
        <v>109.5</v>
      </c>
      <c r="G13" s="134"/>
      <c r="I13" s="14" t="s">
        <v>11</v>
      </c>
      <c r="J13" s="189">
        <v>109.5</v>
      </c>
      <c r="K13">
        <v>11</v>
      </c>
    </row>
    <row r="14" spans="3:11" ht="19.5" customHeight="1">
      <c r="C14" s="14" t="s">
        <v>5</v>
      </c>
      <c r="D14" s="189">
        <v>16021.5</v>
      </c>
      <c r="E14" s="189">
        <v>14665.4</v>
      </c>
      <c r="F14" s="189">
        <v>110</v>
      </c>
      <c r="G14" s="134"/>
      <c r="I14" s="18" t="s">
        <v>1</v>
      </c>
      <c r="J14" s="193">
        <v>108.8</v>
      </c>
      <c r="K14">
        <v>12</v>
      </c>
    </row>
    <row r="15" spans="3:11" ht="19.5" customHeight="1">
      <c r="C15" s="14" t="s">
        <v>53</v>
      </c>
      <c r="D15" s="189">
        <v>14061.5</v>
      </c>
      <c r="E15" s="189">
        <v>12685.2</v>
      </c>
      <c r="F15" s="189">
        <v>112.4</v>
      </c>
      <c r="G15" s="134"/>
      <c r="I15" s="14" t="s">
        <v>2</v>
      </c>
      <c r="J15" s="189">
        <v>108.1</v>
      </c>
      <c r="K15">
        <v>13</v>
      </c>
    </row>
    <row r="16" spans="3:11" ht="19.5" customHeight="1">
      <c r="C16" s="14" t="s">
        <v>10</v>
      </c>
      <c r="D16" s="189">
        <v>13033.1</v>
      </c>
      <c r="E16" s="189">
        <v>11382.6</v>
      </c>
      <c r="F16" s="189">
        <v>115.3</v>
      </c>
      <c r="G16" s="134"/>
      <c r="I16" s="14" t="s">
        <v>12</v>
      </c>
      <c r="J16" s="189">
        <v>107</v>
      </c>
      <c r="K16">
        <v>14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>
      <c r="K24" s="2"/>
    </row>
    <row r="25" ht="19.5" customHeight="1">
      <c r="K25" s="2"/>
    </row>
    <row r="26" ht="19.5" customHeight="1">
      <c r="K26" s="2"/>
    </row>
    <row r="27" ht="19.5" customHeight="1">
      <c r="K27" s="3"/>
    </row>
    <row r="28" ht="19.5" customHeight="1">
      <c r="K28" s="2"/>
    </row>
    <row r="29" ht="19.5" customHeight="1">
      <c r="K29" s="2"/>
    </row>
    <row r="30" ht="19.5" customHeight="1">
      <c r="K30" s="2"/>
    </row>
    <row r="31" ht="19.5" customHeight="1">
      <c r="K31" s="2"/>
    </row>
    <row r="32" ht="19.5" customHeight="1">
      <c r="K32" s="2"/>
    </row>
    <row r="33" ht="19.5" customHeight="1">
      <c r="K33" s="2"/>
    </row>
    <row r="34" ht="19.5" customHeight="1">
      <c r="K34" s="2"/>
    </row>
    <row r="35" ht="19.5" customHeight="1">
      <c r="K35" s="2"/>
    </row>
    <row r="36" ht="19.5" customHeight="1">
      <c r="K36" s="2"/>
    </row>
    <row r="37" ht="19.5" customHeight="1">
      <c r="K37" s="2"/>
    </row>
    <row r="38" ht="19.5" customHeight="1"/>
    <row r="39" spans="4:10" ht="19.5" customHeight="1">
      <c r="D39">
        <v>2010</v>
      </c>
      <c r="G39">
        <v>2010</v>
      </c>
      <c r="J39">
        <v>2009</v>
      </c>
    </row>
    <row r="40" spans="3:11" ht="12.75">
      <c r="C40" t="s">
        <v>15</v>
      </c>
      <c r="D40" s="56" t="s">
        <v>84</v>
      </c>
      <c r="E40" t="s">
        <v>16</v>
      </c>
      <c r="G40" s="56" t="s">
        <v>84</v>
      </c>
      <c r="H40" t="s">
        <v>13</v>
      </c>
      <c r="I40" t="s">
        <v>15</v>
      </c>
      <c r="J40" s="56" t="s">
        <v>84</v>
      </c>
      <c r="K40" t="s">
        <v>16</v>
      </c>
    </row>
    <row r="41" spans="3:11" ht="15.75">
      <c r="C41" s="14" t="s">
        <v>6</v>
      </c>
      <c r="D41" s="189">
        <v>16787.3</v>
      </c>
      <c r="E41">
        <v>1</v>
      </c>
      <c r="F41" s="14" t="s">
        <v>6</v>
      </c>
      <c r="G41" s="189">
        <v>16.8</v>
      </c>
      <c r="H41" s="145">
        <v>20.438</v>
      </c>
      <c r="I41" s="14" t="s">
        <v>14</v>
      </c>
      <c r="J41" s="189">
        <v>15077.1</v>
      </c>
      <c r="K41">
        <v>1</v>
      </c>
    </row>
    <row r="42" spans="3:11" ht="15.75">
      <c r="C42" s="14" t="s">
        <v>14</v>
      </c>
      <c r="D42" s="189">
        <v>16582.7</v>
      </c>
      <c r="E42">
        <v>2</v>
      </c>
      <c r="F42" s="14" t="s">
        <v>14</v>
      </c>
      <c r="G42" s="189">
        <v>16.6</v>
      </c>
      <c r="H42" s="145">
        <v>20.438</v>
      </c>
      <c r="I42" s="14" t="s">
        <v>6</v>
      </c>
      <c r="J42" s="189">
        <v>14779.8</v>
      </c>
      <c r="K42">
        <v>2</v>
      </c>
    </row>
    <row r="43" spans="3:11" ht="15.75">
      <c r="C43" s="14" t="s">
        <v>8</v>
      </c>
      <c r="D43" s="189">
        <v>16274.5</v>
      </c>
      <c r="E43">
        <v>3</v>
      </c>
      <c r="F43" s="14" t="s">
        <v>8</v>
      </c>
      <c r="G43" s="189">
        <v>16.3</v>
      </c>
      <c r="H43" s="145">
        <v>20.438</v>
      </c>
      <c r="I43" s="14" t="s">
        <v>5</v>
      </c>
      <c r="J43" s="189">
        <v>14665.4</v>
      </c>
      <c r="K43">
        <v>3</v>
      </c>
    </row>
    <row r="44" spans="3:11" ht="15.75">
      <c r="C44" s="14" t="s">
        <v>5</v>
      </c>
      <c r="D44" s="189">
        <v>16021.5</v>
      </c>
      <c r="E44">
        <v>4</v>
      </c>
      <c r="F44" s="14" t="s">
        <v>5</v>
      </c>
      <c r="G44" s="189">
        <v>16</v>
      </c>
      <c r="H44" s="145">
        <v>20.438</v>
      </c>
      <c r="I44" s="14" t="s">
        <v>2</v>
      </c>
      <c r="J44" s="189">
        <v>14606.5</v>
      </c>
      <c r="K44">
        <v>4</v>
      </c>
    </row>
    <row r="45" spans="3:11" ht="15.75">
      <c r="C45" s="14" t="s">
        <v>2</v>
      </c>
      <c r="D45" s="189">
        <v>15681.9</v>
      </c>
      <c r="E45">
        <v>5</v>
      </c>
      <c r="F45" s="14" t="s">
        <v>2</v>
      </c>
      <c r="G45" s="189">
        <v>15.7</v>
      </c>
      <c r="H45" s="145">
        <v>20.438</v>
      </c>
      <c r="I45" s="14" t="s">
        <v>8</v>
      </c>
      <c r="J45" s="189">
        <v>13883.3</v>
      </c>
      <c r="K45">
        <v>5</v>
      </c>
    </row>
    <row r="46" spans="3:11" ht="15.75">
      <c r="C46" s="14" t="s">
        <v>3</v>
      </c>
      <c r="D46" s="189">
        <v>14680.7</v>
      </c>
      <c r="E46">
        <v>6</v>
      </c>
      <c r="F46" s="14" t="s">
        <v>3</v>
      </c>
      <c r="G46" s="189">
        <v>14.7</v>
      </c>
      <c r="H46" s="145">
        <v>20.438</v>
      </c>
      <c r="I46" s="14" t="s">
        <v>3</v>
      </c>
      <c r="J46" s="189">
        <v>13294.1</v>
      </c>
      <c r="K46">
        <v>6</v>
      </c>
    </row>
    <row r="47" spans="3:11" ht="15.75">
      <c r="C47" s="14" t="s">
        <v>53</v>
      </c>
      <c r="D47" s="189">
        <v>14061.5</v>
      </c>
      <c r="E47">
        <v>7</v>
      </c>
      <c r="F47" s="14" t="s">
        <v>53</v>
      </c>
      <c r="G47" s="189">
        <v>14.1</v>
      </c>
      <c r="H47" s="145">
        <v>20.438</v>
      </c>
      <c r="I47" s="14" t="s">
        <v>11</v>
      </c>
      <c r="J47" s="189">
        <v>12924.5</v>
      </c>
      <c r="K47">
        <v>7</v>
      </c>
    </row>
    <row r="48" spans="3:11" ht="15.75">
      <c r="C48" s="14" t="s">
        <v>11</v>
      </c>
      <c r="D48" s="189">
        <v>13964.6</v>
      </c>
      <c r="E48">
        <v>8</v>
      </c>
      <c r="F48" s="14" t="s">
        <v>11</v>
      </c>
      <c r="G48" s="189">
        <v>14</v>
      </c>
      <c r="H48" s="145">
        <v>20.438</v>
      </c>
      <c r="I48" s="18" t="s">
        <v>1</v>
      </c>
      <c r="J48" s="193">
        <v>12783.9</v>
      </c>
      <c r="K48">
        <v>8</v>
      </c>
    </row>
    <row r="49" spans="3:11" ht="15.75">
      <c r="C49" s="18" t="s">
        <v>1</v>
      </c>
      <c r="D49" s="193">
        <v>13679</v>
      </c>
      <c r="E49">
        <v>9</v>
      </c>
      <c r="F49" s="18" t="s">
        <v>1</v>
      </c>
      <c r="G49" s="193">
        <v>13.7</v>
      </c>
      <c r="H49" s="145">
        <v>20.438</v>
      </c>
      <c r="I49" s="14" t="s">
        <v>53</v>
      </c>
      <c r="J49" s="189">
        <v>12685.2</v>
      </c>
      <c r="K49">
        <v>9</v>
      </c>
    </row>
    <row r="50" spans="3:11" ht="15.75">
      <c r="C50" s="14" t="s">
        <v>7</v>
      </c>
      <c r="D50" s="189">
        <v>13059.1</v>
      </c>
      <c r="E50">
        <v>10</v>
      </c>
      <c r="F50" s="14" t="s">
        <v>7</v>
      </c>
      <c r="G50" s="189">
        <v>13.1</v>
      </c>
      <c r="H50" s="145">
        <v>20.438</v>
      </c>
      <c r="I50" s="14" t="s">
        <v>7</v>
      </c>
      <c r="J50" s="189">
        <v>12011.6</v>
      </c>
      <c r="K50">
        <v>10</v>
      </c>
    </row>
    <row r="51" spans="3:11" ht="15.75">
      <c r="C51" s="14" t="s">
        <v>10</v>
      </c>
      <c r="D51" s="189">
        <v>13033.1</v>
      </c>
      <c r="E51">
        <v>11</v>
      </c>
      <c r="F51" s="14" t="s">
        <v>10</v>
      </c>
      <c r="G51" s="189">
        <v>13</v>
      </c>
      <c r="H51" s="145">
        <v>20.438</v>
      </c>
      <c r="I51" s="14" t="s">
        <v>10</v>
      </c>
      <c r="J51" s="189">
        <v>11382.6</v>
      </c>
      <c r="K51">
        <v>11</v>
      </c>
    </row>
    <row r="52" spans="3:11" ht="15.75">
      <c r="C52" s="14" t="s">
        <v>4</v>
      </c>
      <c r="D52" s="189">
        <v>12443.8</v>
      </c>
      <c r="E52">
        <v>12</v>
      </c>
      <c r="F52" s="14" t="s">
        <v>4</v>
      </c>
      <c r="G52" s="189">
        <v>12.4</v>
      </c>
      <c r="H52" s="145">
        <v>20.438</v>
      </c>
      <c r="I52" s="14" t="s">
        <v>12</v>
      </c>
      <c r="J52" s="189">
        <v>11270.2</v>
      </c>
      <c r="K52">
        <v>12</v>
      </c>
    </row>
    <row r="53" spans="3:11" ht="15.75">
      <c r="C53" s="14" t="s">
        <v>17</v>
      </c>
      <c r="D53" s="189">
        <v>12262.6</v>
      </c>
      <c r="E53">
        <v>13</v>
      </c>
      <c r="F53" s="14" t="s">
        <v>17</v>
      </c>
      <c r="G53" s="189">
        <v>12.3</v>
      </c>
      <c r="H53" s="145">
        <v>20.438</v>
      </c>
      <c r="I53" s="14" t="s">
        <v>4</v>
      </c>
      <c r="J53" s="189">
        <v>11222.1</v>
      </c>
      <c r="K53">
        <v>13</v>
      </c>
    </row>
    <row r="54" spans="3:11" ht="15.75">
      <c r="C54" s="14" t="s">
        <v>12</v>
      </c>
      <c r="D54" s="189">
        <v>11340.9</v>
      </c>
      <c r="E54">
        <v>14</v>
      </c>
      <c r="F54" s="14" t="s">
        <v>12</v>
      </c>
      <c r="G54" s="189">
        <v>11.3</v>
      </c>
      <c r="H54" s="145">
        <v>20.438</v>
      </c>
      <c r="I54" s="14" t="s">
        <v>17</v>
      </c>
      <c r="J54" s="189">
        <v>11036.2</v>
      </c>
      <c r="K54">
        <v>14</v>
      </c>
    </row>
    <row r="56" ht="12.75">
      <c r="G56">
        <f>G55/14</f>
        <v>0</v>
      </c>
    </row>
    <row r="57" spans="3:4" ht="15.75">
      <c r="C57" s="79" t="s">
        <v>8</v>
      </c>
      <c r="D57" s="43">
        <v>122.2</v>
      </c>
    </row>
    <row r="58" spans="3:7" ht="15.75">
      <c r="C58" s="79" t="s">
        <v>6</v>
      </c>
      <c r="D58" s="54">
        <v>110.9</v>
      </c>
      <c r="G58" s="34">
        <f>D41/D54</f>
        <v>1.4802440723399377</v>
      </c>
    </row>
    <row r="59" spans="3:4" ht="15.75">
      <c r="C59" s="79" t="s">
        <v>7</v>
      </c>
      <c r="D59" s="57">
        <v>110.7</v>
      </c>
    </row>
    <row r="60" spans="3:4" ht="15.75">
      <c r="C60" s="79" t="s">
        <v>10</v>
      </c>
      <c r="D60" s="55">
        <v>110.7</v>
      </c>
    </row>
    <row r="61" spans="3:5" ht="15.75">
      <c r="C61" s="14" t="s">
        <v>17</v>
      </c>
      <c r="D61" s="54">
        <v>109.6</v>
      </c>
      <c r="E61">
        <v>9.6</v>
      </c>
    </row>
    <row r="62" spans="3:4" ht="15.75">
      <c r="C62" s="14" t="s">
        <v>53</v>
      </c>
      <c r="D62" s="54">
        <v>109.4</v>
      </c>
    </row>
    <row r="63" spans="3:4" ht="15.75">
      <c r="C63" s="14" t="s">
        <v>3</v>
      </c>
      <c r="D63" s="55">
        <v>109.1</v>
      </c>
    </row>
    <row r="64" spans="3:4" ht="15.75">
      <c r="C64" s="14" t="s">
        <v>11</v>
      </c>
      <c r="D64" s="43">
        <v>108.2</v>
      </c>
    </row>
    <row r="65" spans="3:4" ht="15.75">
      <c r="C65" s="14" t="s">
        <v>12</v>
      </c>
      <c r="D65" s="54">
        <v>107.9</v>
      </c>
    </row>
    <row r="66" spans="3:4" ht="15.75">
      <c r="C66" s="14" t="s">
        <v>14</v>
      </c>
      <c r="D66" s="54">
        <v>107.7</v>
      </c>
    </row>
    <row r="67" spans="3:4" ht="15.75">
      <c r="C67" s="14" t="s">
        <v>4</v>
      </c>
      <c r="D67" s="55">
        <v>107.6</v>
      </c>
    </row>
    <row r="68" spans="3:4" ht="15.75">
      <c r="C68" s="14" t="s">
        <v>2</v>
      </c>
      <c r="D68" s="54">
        <v>107</v>
      </c>
    </row>
    <row r="69" spans="3:4" ht="15.75">
      <c r="C69" s="18" t="s">
        <v>1</v>
      </c>
      <c r="D69" s="32">
        <v>105.3</v>
      </c>
    </row>
    <row r="70" spans="3:4" ht="15.75">
      <c r="C70" s="14" t="s">
        <v>5</v>
      </c>
      <c r="D70" s="54">
        <v>104.2</v>
      </c>
    </row>
    <row r="71" spans="3:4" ht="12.75">
      <c r="C71" s="11"/>
      <c r="D71" s="11"/>
    </row>
    <row r="75" ht="12.75">
      <c r="D75">
        <v>17119</v>
      </c>
    </row>
    <row r="76" ht="12.75">
      <c r="D76">
        <v>17098</v>
      </c>
    </row>
    <row r="77" ht="12.75">
      <c r="D77">
        <f>SUM(D75:D76)/2</f>
        <v>17108.5</v>
      </c>
    </row>
  </sheetData>
  <sheetProtection/>
  <mergeCells count="1">
    <mergeCell ref="A1:H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Header>&amp;R27</oddHeader>
  </headerFooter>
  <colBreaks count="1" manualBreakCount="1">
    <brk id="1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8"/>
  <sheetViews>
    <sheetView workbookViewId="0" topLeftCell="A13">
      <selection activeCell="G14" sqref="G14"/>
    </sheetView>
  </sheetViews>
  <sheetFormatPr defaultColWidth="9.33203125" defaultRowHeight="12.75"/>
  <cols>
    <col min="1" max="1" width="8" style="0" customWidth="1"/>
    <col min="2" max="2" width="8.66015625" style="0" customWidth="1"/>
    <col min="3" max="3" width="21.16015625" style="0" customWidth="1"/>
    <col min="4" max="4" width="15.66015625" style="0" customWidth="1"/>
    <col min="5" max="5" width="16" style="0" customWidth="1"/>
    <col min="6" max="6" width="15.66015625" style="0" customWidth="1"/>
    <col min="7" max="7" width="11" style="0" customWidth="1"/>
    <col min="8" max="8" width="9.66015625" style="0" customWidth="1"/>
    <col min="9" max="9" width="16.66015625" style="0" customWidth="1"/>
    <col min="10" max="10" width="19.33203125" style="0" customWidth="1"/>
    <col min="13" max="13" width="22.16015625" style="0" customWidth="1"/>
  </cols>
  <sheetData>
    <row r="1" spans="1:14" ht="43.5" customHeight="1">
      <c r="A1" s="222" t="s">
        <v>47</v>
      </c>
      <c r="B1" s="222"/>
      <c r="C1" s="222"/>
      <c r="D1" s="222"/>
      <c r="E1" s="222"/>
      <c r="F1" s="222"/>
      <c r="G1" s="222"/>
      <c r="H1" s="222"/>
      <c r="I1" s="16"/>
      <c r="J1" s="16"/>
      <c r="K1" s="16"/>
      <c r="L1" s="16"/>
      <c r="M1" s="64"/>
      <c r="N1" s="64"/>
    </row>
    <row r="2" spans="1:6" ht="51" customHeight="1">
      <c r="A2" s="1"/>
      <c r="B2" s="1"/>
      <c r="C2" s="188"/>
      <c r="D2" s="53" t="s">
        <v>95</v>
      </c>
      <c r="E2" s="53" t="s">
        <v>96</v>
      </c>
      <c r="F2" s="12" t="s">
        <v>116</v>
      </c>
    </row>
    <row r="3" spans="3:13" ht="19.5" customHeight="1">
      <c r="C3" s="14" t="s">
        <v>2</v>
      </c>
      <c r="D3" s="77">
        <v>114.7</v>
      </c>
      <c r="E3" s="54">
        <v>93.4</v>
      </c>
      <c r="F3" s="154">
        <f>D3-E3</f>
        <v>21.299999999999997</v>
      </c>
      <c r="G3" s="34"/>
      <c r="H3" s="34"/>
      <c r="I3" s="34"/>
      <c r="J3" s="14"/>
      <c r="K3" s="34">
        <f>D3/100</f>
        <v>1.147</v>
      </c>
      <c r="L3">
        <f>D3*E3/100</f>
        <v>107.12980000000002</v>
      </c>
      <c r="M3" s="72"/>
    </row>
    <row r="4" spans="3:13" ht="19.5" customHeight="1">
      <c r="C4" s="14" t="s">
        <v>17</v>
      </c>
      <c r="D4" s="77">
        <v>117.6</v>
      </c>
      <c r="E4" s="54">
        <v>93.1</v>
      </c>
      <c r="F4" s="154">
        <f aca="true" t="shared" si="0" ref="F4:F16">D4-E4</f>
        <v>24.5</v>
      </c>
      <c r="G4" s="34"/>
      <c r="H4" s="34"/>
      <c r="I4" s="34"/>
      <c r="J4" s="14"/>
      <c r="K4" s="34">
        <f>E3/100</f>
        <v>0.934</v>
      </c>
      <c r="M4" s="72"/>
    </row>
    <row r="5" spans="3:13" ht="19.5" customHeight="1">
      <c r="C5" s="14" t="s">
        <v>12</v>
      </c>
      <c r="D5" s="77">
        <v>122.9</v>
      </c>
      <c r="E5" s="54">
        <v>83.2</v>
      </c>
      <c r="F5" s="154">
        <f t="shared" si="0"/>
        <v>39.7</v>
      </c>
      <c r="G5" s="34"/>
      <c r="H5" s="34"/>
      <c r="I5" s="34"/>
      <c r="J5" s="14"/>
      <c r="K5" s="34">
        <f>K3*K4*100</f>
        <v>107.1298</v>
      </c>
      <c r="M5" s="72"/>
    </row>
    <row r="6" spans="3:13" ht="19.5" customHeight="1">
      <c r="C6" s="14" t="s">
        <v>6</v>
      </c>
      <c r="D6" s="113">
        <v>108.4</v>
      </c>
      <c r="E6" s="54">
        <v>87.4</v>
      </c>
      <c r="F6" s="154">
        <f t="shared" si="0"/>
        <v>21</v>
      </c>
      <c r="G6" s="34"/>
      <c r="H6" s="34"/>
      <c r="I6" s="34"/>
      <c r="J6" s="14"/>
      <c r="K6" s="34"/>
      <c r="M6" s="72"/>
    </row>
    <row r="7" spans="3:13" ht="19.5" customHeight="1">
      <c r="C7" s="18" t="s">
        <v>1</v>
      </c>
      <c r="D7" s="204">
        <v>118.3</v>
      </c>
      <c r="E7" s="32">
        <v>92</v>
      </c>
      <c r="F7" s="154">
        <f t="shared" si="0"/>
        <v>26.299999999999997</v>
      </c>
      <c r="G7" s="34"/>
      <c r="H7" s="34"/>
      <c r="I7" s="34"/>
      <c r="J7" s="14"/>
      <c r="K7" s="34"/>
      <c r="M7" s="73"/>
    </row>
    <row r="8" spans="3:13" ht="19.5" customHeight="1">
      <c r="C8" s="14" t="s">
        <v>4</v>
      </c>
      <c r="D8" s="77">
        <v>114.2</v>
      </c>
      <c r="E8" s="54">
        <v>67.9</v>
      </c>
      <c r="F8" s="154">
        <f t="shared" si="0"/>
        <v>46.3</v>
      </c>
      <c r="G8" s="34"/>
      <c r="H8" s="34"/>
      <c r="I8" s="34"/>
      <c r="J8" s="14"/>
      <c r="K8" s="34"/>
      <c r="M8" s="72"/>
    </row>
    <row r="9" spans="3:13" ht="19.5" customHeight="1">
      <c r="C9" s="14" t="s">
        <v>14</v>
      </c>
      <c r="D9" s="77">
        <v>120.1</v>
      </c>
      <c r="E9" s="54">
        <v>83.6</v>
      </c>
      <c r="F9" s="154">
        <f t="shared" si="0"/>
        <v>36.5</v>
      </c>
      <c r="G9" s="34"/>
      <c r="H9" s="34"/>
      <c r="I9" s="34"/>
      <c r="J9" s="14"/>
      <c r="K9" s="34"/>
      <c r="M9" s="72"/>
    </row>
    <row r="10" spans="3:13" ht="19.5" customHeight="1">
      <c r="C10" s="14" t="s">
        <v>7</v>
      </c>
      <c r="D10" s="77">
        <v>108</v>
      </c>
      <c r="E10" s="54">
        <v>82.7</v>
      </c>
      <c r="F10" s="154">
        <f t="shared" si="0"/>
        <v>25.299999999999997</v>
      </c>
      <c r="G10" s="34"/>
      <c r="H10" s="34"/>
      <c r="I10" s="34"/>
      <c r="J10" s="14"/>
      <c r="K10" s="34"/>
      <c r="M10" s="72"/>
    </row>
    <row r="11" spans="3:13" ht="19.5" customHeight="1">
      <c r="C11" s="14" t="s">
        <v>8</v>
      </c>
      <c r="D11" s="113">
        <v>115.7</v>
      </c>
      <c r="E11" s="54">
        <v>69.3</v>
      </c>
      <c r="F11" s="154">
        <f t="shared" si="0"/>
        <v>46.400000000000006</v>
      </c>
      <c r="G11" s="34"/>
      <c r="H11" s="34"/>
      <c r="I11" s="34"/>
      <c r="J11" s="14"/>
      <c r="K11" s="34"/>
      <c r="M11" s="72"/>
    </row>
    <row r="12" spans="3:13" ht="19.5" customHeight="1">
      <c r="C12" s="14" t="s">
        <v>3</v>
      </c>
      <c r="D12" s="77">
        <v>108.6</v>
      </c>
      <c r="E12" s="54">
        <v>89.5</v>
      </c>
      <c r="F12" s="154">
        <f t="shared" si="0"/>
        <v>19.099999999999994</v>
      </c>
      <c r="G12" s="34"/>
      <c r="H12" s="34"/>
      <c r="I12" s="34"/>
      <c r="J12" s="14"/>
      <c r="K12" s="34"/>
      <c r="M12" s="72"/>
    </row>
    <row r="13" spans="3:13" ht="19.5" customHeight="1">
      <c r="C13" s="14" t="s">
        <v>11</v>
      </c>
      <c r="D13" s="77">
        <v>110.2</v>
      </c>
      <c r="E13" s="54">
        <v>84.8</v>
      </c>
      <c r="F13" s="154">
        <f t="shared" si="0"/>
        <v>25.400000000000006</v>
      </c>
      <c r="G13" s="34"/>
      <c r="H13" s="34"/>
      <c r="I13" s="34"/>
      <c r="J13" s="14"/>
      <c r="K13" s="34"/>
      <c r="M13" s="72"/>
    </row>
    <row r="14" spans="3:13" ht="19.5" customHeight="1">
      <c r="C14" s="14" t="s">
        <v>5</v>
      </c>
      <c r="D14" s="113">
        <v>114.4</v>
      </c>
      <c r="E14" s="54">
        <v>69.4</v>
      </c>
      <c r="F14" s="154">
        <f t="shared" si="0"/>
        <v>45</v>
      </c>
      <c r="G14" s="34"/>
      <c r="H14" s="34"/>
      <c r="I14" s="34"/>
      <c r="J14" s="14"/>
      <c r="K14" s="34"/>
      <c r="M14" s="72"/>
    </row>
    <row r="15" spans="3:13" ht="19.5" customHeight="1">
      <c r="C15" s="14" t="s">
        <v>53</v>
      </c>
      <c r="D15" s="77">
        <v>109.6</v>
      </c>
      <c r="E15" s="54">
        <v>85.8</v>
      </c>
      <c r="F15" s="154">
        <f t="shared" si="0"/>
        <v>23.799999999999997</v>
      </c>
      <c r="G15" s="34"/>
      <c r="H15" s="34"/>
      <c r="I15" s="34"/>
      <c r="J15" s="14"/>
      <c r="K15" s="34"/>
      <c r="M15" s="72"/>
    </row>
    <row r="16" spans="3:13" ht="19.5" customHeight="1">
      <c r="C16" s="14" t="s">
        <v>10</v>
      </c>
      <c r="D16" s="113">
        <v>137.1</v>
      </c>
      <c r="E16" s="54">
        <v>68.4</v>
      </c>
      <c r="F16" s="154">
        <f t="shared" si="0"/>
        <v>68.69999999999999</v>
      </c>
      <c r="G16" s="34"/>
      <c r="H16" s="34"/>
      <c r="I16" s="34"/>
      <c r="J16" s="14"/>
      <c r="K16" s="34"/>
      <c r="M16" s="72"/>
    </row>
    <row r="17" ht="19.5" customHeight="1">
      <c r="M17" s="28"/>
    </row>
    <row r="18" ht="19.5" customHeight="1">
      <c r="M18" s="28"/>
    </row>
    <row r="19" ht="19.5" customHeight="1"/>
    <row r="20" ht="19.5" customHeight="1"/>
    <row r="21" ht="19.5" customHeight="1"/>
    <row r="22" ht="19.5" customHeight="1"/>
    <row r="23" ht="19.5" customHeight="1"/>
    <row r="24" ht="19.5" customHeight="1">
      <c r="K24" s="2"/>
    </row>
    <row r="25" ht="19.5" customHeight="1">
      <c r="K25" s="2"/>
    </row>
    <row r="26" ht="19.5" customHeight="1">
      <c r="K26" s="2"/>
    </row>
    <row r="27" ht="19.5" customHeight="1">
      <c r="K27" s="3"/>
    </row>
    <row r="28" ht="19.5" customHeight="1">
      <c r="K28" s="2"/>
    </row>
    <row r="29" ht="19.5" customHeight="1">
      <c r="K29" s="2"/>
    </row>
    <row r="30" ht="19.5" customHeight="1">
      <c r="K30" s="2"/>
    </row>
    <row r="31" ht="19.5" customHeight="1">
      <c r="K31" s="2"/>
    </row>
    <row r="32" ht="19.5" customHeight="1">
      <c r="K32" s="2"/>
    </row>
    <row r="33" ht="19.5" customHeight="1">
      <c r="K33" s="2"/>
    </row>
    <row r="34" ht="19.5" customHeight="1">
      <c r="K34" s="2"/>
    </row>
    <row r="35" ht="19.5" customHeight="1">
      <c r="K35" s="2"/>
    </row>
    <row r="36" ht="19.5" customHeight="1">
      <c r="K36" s="2"/>
    </row>
    <row r="37" ht="19.5" customHeight="1">
      <c r="K37" s="2"/>
    </row>
    <row r="38" ht="19.5" customHeight="1"/>
    <row r="39" spans="4:10" ht="19.5" customHeight="1">
      <c r="D39">
        <v>2010</v>
      </c>
      <c r="G39">
        <v>2010</v>
      </c>
      <c r="J39">
        <v>2009</v>
      </c>
    </row>
    <row r="40" spans="3:11" ht="12.75">
      <c r="C40" t="s">
        <v>15</v>
      </c>
      <c r="D40" s="56" t="s">
        <v>74</v>
      </c>
      <c r="E40" t="s">
        <v>16</v>
      </c>
      <c r="G40" s="56" t="s">
        <v>69</v>
      </c>
      <c r="H40" t="s">
        <v>13</v>
      </c>
      <c r="I40" t="s">
        <v>15</v>
      </c>
      <c r="J40" s="56" t="s">
        <v>74</v>
      </c>
      <c r="K40" t="s">
        <v>16</v>
      </c>
    </row>
    <row r="41" spans="1:11" ht="31.5">
      <c r="A41">
        <f>100-H41</f>
        <v>-8.900000000000006</v>
      </c>
      <c r="B41" s="34">
        <f>100-D41</f>
        <v>-37.099999999999994</v>
      </c>
      <c r="C41" s="14" t="s">
        <v>10</v>
      </c>
      <c r="D41" s="113">
        <v>137.1</v>
      </c>
      <c r="E41">
        <v>1</v>
      </c>
      <c r="F41" s="14" t="s">
        <v>10</v>
      </c>
      <c r="G41" s="113">
        <v>137.1</v>
      </c>
      <c r="H41" s="143">
        <v>108.9</v>
      </c>
      <c r="I41" s="14" t="s">
        <v>2</v>
      </c>
      <c r="J41" s="54">
        <v>93.4</v>
      </c>
      <c r="K41">
        <v>1</v>
      </c>
    </row>
    <row r="42" spans="2:11" ht="15.75">
      <c r="B42" s="34">
        <f aca="true" t="shared" si="1" ref="B42:B54">100-D42</f>
        <v>-22.900000000000006</v>
      </c>
      <c r="C42" s="14" t="s">
        <v>12</v>
      </c>
      <c r="D42" s="77">
        <v>122.9</v>
      </c>
      <c r="E42">
        <v>2</v>
      </c>
      <c r="F42" s="14" t="s">
        <v>12</v>
      </c>
      <c r="G42" s="77">
        <v>122.9</v>
      </c>
      <c r="H42" s="143">
        <v>108.9</v>
      </c>
      <c r="I42" s="14" t="s">
        <v>17</v>
      </c>
      <c r="J42" s="54">
        <v>93.1</v>
      </c>
      <c r="K42">
        <v>2</v>
      </c>
    </row>
    <row r="43" spans="2:11" ht="31.5">
      <c r="B43" s="34">
        <f t="shared" si="1"/>
        <v>-20.099999999999994</v>
      </c>
      <c r="C43" s="14" t="s">
        <v>14</v>
      </c>
      <c r="D43" s="77">
        <v>120.1</v>
      </c>
      <c r="E43">
        <v>3</v>
      </c>
      <c r="F43" s="14" t="s">
        <v>14</v>
      </c>
      <c r="G43" s="77">
        <v>120.1</v>
      </c>
      <c r="H43" s="143">
        <v>108.9</v>
      </c>
      <c r="I43" s="18" t="s">
        <v>1</v>
      </c>
      <c r="J43" s="54">
        <v>92</v>
      </c>
      <c r="K43">
        <v>3</v>
      </c>
    </row>
    <row r="44" spans="2:11" ht="31.5">
      <c r="B44" s="34">
        <f t="shared" si="1"/>
        <v>-18.299999999999997</v>
      </c>
      <c r="C44" s="18" t="s">
        <v>1</v>
      </c>
      <c r="D44" s="77">
        <v>118.3</v>
      </c>
      <c r="E44">
        <v>4</v>
      </c>
      <c r="F44" s="18" t="s">
        <v>1</v>
      </c>
      <c r="G44" s="77">
        <v>118.3</v>
      </c>
      <c r="H44" s="143">
        <v>108.9</v>
      </c>
      <c r="I44" s="14" t="s">
        <v>3</v>
      </c>
      <c r="J44" s="54">
        <v>89.5</v>
      </c>
      <c r="K44">
        <v>4</v>
      </c>
    </row>
    <row r="45" spans="2:11" ht="15.75">
      <c r="B45" s="34">
        <f t="shared" si="1"/>
        <v>-17.599999999999994</v>
      </c>
      <c r="C45" s="14" t="s">
        <v>17</v>
      </c>
      <c r="D45" s="77">
        <v>117.6</v>
      </c>
      <c r="E45">
        <v>5</v>
      </c>
      <c r="F45" s="14" t="s">
        <v>17</v>
      </c>
      <c r="G45" s="77">
        <v>117.6</v>
      </c>
      <c r="H45" s="143">
        <v>108.9</v>
      </c>
      <c r="I45" s="14" t="s">
        <v>6</v>
      </c>
      <c r="J45" s="54">
        <v>87.4</v>
      </c>
      <c r="K45">
        <v>5</v>
      </c>
    </row>
    <row r="46" spans="2:11" ht="31.5">
      <c r="B46" s="34">
        <f t="shared" si="1"/>
        <v>-15.700000000000003</v>
      </c>
      <c r="C46" s="14" t="s">
        <v>8</v>
      </c>
      <c r="D46" s="113">
        <v>115.7</v>
      </c>
      <c r="E46">
        <v>6</v>
      </c>
      <c r="F46" s="14" t="s">
        <v>8</v>
      </c>
      <c r="G46" s="113">
        <v>115.7</v>
      </c>
      <c r="H46" s="143">
        <v>108.9</v>
      </c>
      <c r="I46" s="14" t="s">
        <v>53</v>
      </c>
      <c r="J46" s="54">
        <v>85.8</v>
      </c>
      <c r="K46">
        <v>6</v>
      </c>
    </row>
    <row r="47" spans="2:11" ht="12.75" customHeight="1">
      <c r="B47" s="34">
        <f t="shared" si="1"/>
        <v>-14.700000000000003</v>
      </c>
      <c r="C47" s="14" t="s">
        <v>2</v>
      </c>
      <c r="D47" s="77">
        <v>114.7</v>
      </c>
      <c r="E47">
        <v>7</v>
      </c>
      <c r="F47" s="14" t="s">
        <v>2</v>
      </c>
      <c r="G47" s="77">
        <v>114.7</v>
      </c>
      <c r="H47" s="143">
        <v>108.9</v>
      </c>
      <c r="I47" s="14" t="s">
        <v>11</v>
      </c>
      <c r="J47" s="54">
        <v>84.8</v>
      </c>
      <c r="K47">
        <v>7</v>
      </c>
    </row>
    <row r="48" spans="2:11" ht="31.5">
      <c r="B48" s="34">
        <f t="shared" si="1"/>
        <v>-14.400000000000006</v>
      </c>
      <c r="C48" s="14" t="s">
        <v>5</v>
      </c>
      <c r="D48" s="113">
        <v>114.4</v>
      </c>
      <c r="E48">
        <v>8</v>
      </c>
      <c r="F48" s="14" t="s">
        <v>5</v>
      </c>
      <c r="G48" s="113">
        <v>114.4</v>
      </c>
      <c r="H48" s="143">
        <v>108.9</v>
      </c>
      <c r="I48" s="14" t="s">
        <v>14</v>
      </c>
      <c r="J48" s="54">
        <v>83.6</v>
      </c>
      <c r="K48">
        <v>8</v>
      </c>
    </row>
    <row r="49" spans="2:11" ht="13.5" customHeight="1">
      <c r="B49" s="34">
        <f t="shared" si="1"/>
        <v>-14.200000000000003</v>
      </c>
      <c r="C49" s="14" t="s">
        <v>4</v>
      </c>
      <c r="D49" s="77">
        <v>114.2</v>
      </c>
      <c r="E49">
        <v>9</v>
      </c>
      <c r="F49" s="14" t="s">
        <v>4</v>
      </c>
      <c r="G49" s="77">
        <v>114.2</v>
      </c>
      <c r="H49" s="143">
        <v>108.9</v>
      </c>
      <c r="I49" s="14" t="s">
        <v>12</v>
      </c>
      <c r="J49" s="54">
        <v>83.2</v>
      </c>
      <c r="K49">
        <v>9</v>
      </c>
    </row>
    <row r="50" spans="2:11" ht="15.75">
      <c r="B50" s="34">
        <f t="shared" si="1"/>
        <v>-10.200000000000003</v>
      </c>
      <c r="C50" s="14" t="s">
        <v>11</v>
      </c>
      <c r="D50" s="77">
        <v>110.2</v>
      </c>
      <c r="E50">
        <v>10</v>
      </c>
      <c r="F50" s="14" t="s">
        <v>11</v>
      </c>
      <c r="G50" s="77">
        <v>110.2</v>
      </c>
      <c r="H50" s="143">
        <v>108.9</v>
      </c>
      <c r="I50" s="14" t="s">
        <v>7</v>
      </c>
      <c r="J50" s="54">
        <v>82.7</v>
      </c>
      <c r="K50">
        <v>10</v>
      </c>
    </row>
    <row r="51" spans="2:11" ht="15.75">
      <c r="B51" s="34">
        <f t="shared" si="1"/>
        <v>-9.599999999999994</v>
      </c>
      <c r="C51" s="14" t="s">
        <v>53</v>
      </c>
      <c r="D51" s="77">
        <v>109.6</v>
      </c>
      <c r="E51">
        <v>11</v>
      </c>
      <c r="F51" s="14" t="s">
        <v>53</v>
      </c>
      <c r="G51" s="77">
        <v>109.6</v>
      </c>
      <c r="H51" s="143">
        <v>108.9</v>
      </c>
      <c r="I51" s="14" t="s">
        <v>5</v>
      </c>
      <c r="J51" s="54">
        <v>69.4</v>
      </c>
      <c r="K51">
        <v>11</v>
      </c>
    </row>
    <row r="52" spans="2:11" ht="31.5">
      <c r="B52" s="34">
        <f t="shared" si="1"/>
        <v>-8.599999999999994</v>
      </c>
      <c r="C52" s="14" t="s">
        <v>3</v>
      </c>
      <c r="D52" s="77">
        <v>108.6</v>
      </c>
      <c r="E52">
        <v>12</v>
      </c>
      <c r="F52" s="14" t="s">
        <v>3</v>
      </c>
      <c r="G52" s="77">
        <v>108.6</v>
      </c>
      <c r="H52" s="143">
        <v>108.9</v>
      </c>
      <c r="I52" s="14" t="s">
        <v>8</v>
      </c>
      <c r="J52" s="54">
        <v>69.3</v>
      </c>
      <c r="K52">
        <v>12</v>
      </c>
    </row>
    <row r="53" spans="2:11" ht="15.75">
      <c r="B53" s="34">
        <f t="shared" si="1"/>
        <v>-8.400000000000006</v>
      </c>
      <c r="C53" s="14" t="s">
        <v>6</v>
      </c>
      <c r="D53" s="113">
        <v>108.4</v>
      </c>
      <c r="E53">
        <v>13</v>
      </c>
      <c r="F53" s="14" t="s">
        <v>6</v>
      </c>
      <c r="G53" s="113">
        <v>108.4</v>
      </c>
      <c r="H53" s="143">
        <v>108.9</v>
      </c>
      <c r="I53" s="14" t="s">
        <v>10</v>
      </c>
      <c r="J53" s="54">
        <v>68.4</v>
      </c>
      <c r="K53">
        <v>13</v>
      </c>
    </row>
    <row r="54" spans="2:11" ht="14.25" customHeight="1">
      <c r="B54" s="34">
        <f t="shared" si="1"/>
        <v>-8</v>
      </c>
      <c r="C54" s="14" t="s">
        <v>7</v>
      </c>
      <c r="D54" s="77">
        <v>108</v>
      </c>
      <c r="E54">
        <v>14</v>
      </c>
      <c r="F54" s="14" t="s">
        <v>7</v>
      </c>
      <c r="G54" s="77">
        <v>108</v>
      </c>
      <c r="H54" s="143">
        <v>108.9</v>
      </c>
      <c r="I54" s="14" t="s">
        <v>4</v>
      </c>
      <c r="J54" s="54">
        <v>67.9</v>
      </c>
      <c r="K54">
        <v>14</v>
      </c>
    </row>
    <row r="55" ht="12.75">
      <c r="G55" s="11"/>
    </row>
    <row r="56" ht="12.75">
      <c r="F56" s="1"/>
    </row>
    <row r="57" spans="2:6" ht="13.5" customHeight="1">
      <c r="B57" s="14" t="s">
        <v>10</v>
      </c>
      <c r="C57" s="176" t="s">
        <v>10</v>
      </c>
      <c r="D57" s="34">
        <v>65.8</v>
      </c>
      <c r="F57" s="14" t="s">
        <v>2</v>
      </c>
    </row>
    <row r="58" spans="2:6" ht="12.75" customHeight="1">
      <c r="B58" s="14" t="s">
        <v>17</v>
      </c>
      <c r="C58" s="176" t="s">
        <v>8</v>
      </c>
      <c r="D58" s="34">
        <v>49.3</v>
      </c>
      <c r="F58" s="14" t="s">
        <v>17</v>
      </c>
    </row>
    <row r="59" spans="2:6" ht="12" customHeight="1">
      <c r="B59" s="14" t="s">
        <v>12</v>
      </c>
      <c r="C59" s="176" t="s">
        <v>14</v>
      </c>
      <c r="D59" s="34">
        <v>44.5</v>
      </c>
      <c r="F59" s="14" t="s">
        <v>12</v>
      </c>
    </row>
    <row r="60" spans="2:6" ht="14.25" customHeight="1">
      <c r="B60" s="176" t="s">
        <v>14</v>
      </c>
      <c r="C60" s="14" t="s">
        <v>12</v>
      </c>
      <c r="D60" s="34">
        <v>43</v>
      </c>
      <c r="F60" s="14" t="s">
        <v>6</v>
      </c>
    </row>
    <row r="61" spans="2:6" ht="11.25" customHeight="1">
      <c r="B61" s="176" t="s">
        <v>8</v>
      </c>
      <c r="C61" s="14" t="s">
        <v>5</v>
      </c>
      <c r="D61" s="34">
        <v>39.1</v>
      </c>
      <c r="F61" s="14" t="s">
        <v>1</v>
      </c>
    </row>
    <row r="62" spans="2:6" ht="12.75" customHeight="1">
      <c r="B62" s="14" t="s">
        <v>2</v>
      </c>
      <c r="C62" s="14" t="s">
        <v>4</v>
      </c>
      <c r="D62" s="34">
        <v>38.7</v>
      </c>
      <c r="F62" s="14" t="s">
        <v>4</v>
      </c>
    </row>
    <row r="63" spans="2:6" ht="14.25" customHeight="1">
      <c r="B63" s="14" t="s">
        <v>11</v>
      </c>
      <c r="C63" s="14" t="s">
        <v>17</v>
      </c>
      <c r="D63" s="34">
        <v>36.1</v>
      </c>
      <c r="F63" s="14" t="s">
        <v>14</v>
      </c>
    </row>
    <row r="64" spans="2:6" ht="12.75" customHeight="1">
      <c r="B64" s="14" t="s">
        <v>53</v>
      </c>
      <c r="C64" s="14" t="s">
        <v>11</v>
      </c>
      <c r="D64" s="34">
        <v>30.2</v>
      </c>
      <c r="F64" s="14" t="s">
        <v>7</v>
      </c>
    </row>
    <row r="65" spans="2:6" ht="15.75" customHeight="1">
      <c r="B65" s="14" t="s">
        <v>5</v>
      </c>
      <c r="C65" s="14" t="s">
        <v>53</v>
      </c>
      <c r="D65" s="34">
        <v>29.4</v>
      </c>
      <c r="F65" s="14" t="s">
        <v>8</v>
      </c>
    </row>
    <row r="66" spans="2:6" ht="12.75" customHeight="1">
      <c r="B66" s="14" t="s">
        <v>3</v>
      </c>
      <c r="C66" s="14" t="s">
        <v>7</v>
      </c>
      <c r="D66" s="34">
        <v>26.1</v>
      </c>
      <c r="F66" s="14" t="s">
        <v>3</v>
      </c>
    </row>
    <row r="67" spans="2:6" ht="15" customHeight="1">
      <c r="B67" s="177" t="s">
        <v>1</v>
      </c>
      <c r="C67" s="14" t="s">
        <v>2</v>
      </c>
      <c r="D67" s="34">
        <v>22.7</v>
      </c>
      <c r="F67" s="14" t="s">
        <v>11</v>
      </c>
    </row>
    <row r="68" spans="2:6" ht="16.5" customHeight="1">
      <c r="B68" s="14" t="s">
        <v>7</v>
      </c>
      <c r="C68" s="14" t="s">
        <v>3</v>
      </c>
      <c r="D68" s="34">
        <v>22.2</v>
      </c>
      <c r="F68" s="14" t="s">
        <v>5</v>
      </c>
    </row>
    <row r="69" spans="2:6" ht="18" customHeight="1">
      <c r="B69" s="14" t="s">
        <v>6</v>
      </c>
      <c r="C69" s="14" t="s">
        <v>6</v>
      </c>
      <c r="D69" s="34">
        <v>22.1</v>
      </c>
      <c r="F69" s="14" t="s">
        <v>53</v>
      </c>
    </row>
    <row r="70" spans="2:6" ht="16.5" customHeight="1">
      <c r="B70" s="14" t="s">
        <v>4</v>
      </c>
      <c r="C70" s="177" t="s">
        <v>1</v>
      </c>
      <c r="D70" s="34">
        <v>18.6</v>
      </c>
      <c r="F70" s="14" t="s">
        <v>10</v>
      </c>
    </row>
    <row r="71" ht="12.75">
      <c r="F71" s="1"/>
    </row>
    <row r="72" ht="12.75">
      <c r="F72" s="1"/>
    </row>
    <row r="73" spans="3:6" ht="15.75">
      <c r="C73" s="70" t="s">
        <v>8</v>
      </c>
      <c r="D73" s="74">
        <v>65.5</v>
      </c>
      <c r="E73" s="71">
        <f aca="true" t="shared" si="2" ref="E73:E86">100-D73</f>
        <v>34.5</v>
      </c>
      <c r="F73" s="1"/>
    </row>
    <row r="74" spans="3:6" ht="15.75">
      <c r="C74" s="14" t="s">
        <v>10</v>
      </c>
      <c r="D74" s="54">
        <v>68</v>
      </c>
      <c r="E74" s="71">
        <f t="shared" si="2"/>
        <v>32</v>
      </c>
      <c r="F74" s="1"/>
    </row>
    <row r="75" spans="3:6" ht="15.75">
      <c r="C75" s="14" t="s">
        <v>5</v>
      </c>
      <c r="D75" s="54">
        <v>69.1</v>
      </c>
      <c r="E75" s="71">
        <f t="shared" si="2"/>
        <v>30.900000000000006</v>
      </c>
      <c r="F75" s="1"/>
    </row>
    <row r="76" spans="3:6" ht="15.75">
      <c r="C76" s="14" t="s">
        <v>4</v>
      </c>
      <c r="D76" s="54">
        <v>69.8</v>
      </c>
      <c r="E76" s="71">
        <f t="shared" si="2"/>
        <v>30.200000000000003</v>
      </c>
      <c r="F76" s="1"/>
    </row>
    <row r="77" spans="3:6" ht="15.75">
      <c r="C77" s="14" t="s">
        <v>12</v>
      </c>
      <c r="D77" s="54">
        <v>71.4</v>
      </c>
      <c r="E77" s="71">
        <f t="shared" si="2"/>
        <v>28.599999999999994</v>
      </c>
      <c r="F77" s="1"/>
    </row>
    <row r="78" spans="3:6" ht="15.75">
      <c r="C78" s="14" t="s">
        <v>14</v>
      </c>
      <c r="D78" s="54">
        <v>78.1</v>
      </c>
      <c r="E78" s="71">
        <f t="shared" si="2"/>
        <v>21.900000000000006</v>
      </c>
      <c r="F78" s="1"/>
    </row>
    <row r="79" spans="3:6" ht="15.75">
      <c r="C79" s="14" t="s">
        <v>53</v>
      </c>
      <c r="D79" s="54">
        <v>81.8</v>
      </c>
      <c r="E79" s="71">
        <f t="shared" si="2"/>
        <v>18.200000000000003</v>
      </c>
      <c r="F79" s="1"/>
    </row>
    <row r="80" spans="3:6" ht="15.75">
      <c r="C80" s="14" t="s">
        <v>7</v>
      </c>
      <c r="D80" s="54">
        <v>83</v>
      </c>
      <c r="E80" s="71">
        <f t="shared" si="2"/>
        <v>17</v>
      </c>
      <c r="F80" s="1"/>
    </row>
    <row r="81" spans="3:6" ht="15.75">
      <c r="C81" s="14" t="s">
        <v>17</v>
      </c>
      <c r="D81" s="31">
        <v>83.8</v>
      </c>
      <c r="E81" s="71">
        <f t="shared" si="2"/>
        <v>16.200000000000003</v>
      </c>
      <c r="F81" s="1"/>
    </row>
    <row r="82" spans="3:6" ht="15.75">
      <c r="C82" s="14" t="s">
        <v>6</v>
      </c>
      <c r="D82" s="54">
        <v>84.1</v>
      </c>
      <c r="E82" s="71">
        <f t="shared" si="2"/>
        <v>15.900000000000006</v>
      </c>
      <c r="F82" s="1"/>
    </row>
    <row r="83" spans="3:6" ht="15.75">
      <c r="C83" s="14" t="s">
        <v>11</v>
      </c>
      <c r="D83" s="54">
        <v>85.9</v>
      </c>
      <c r="E83" s="71">
        <f t="shared" si="2"/>
        <v>14.099999999999994</v>
      </c>
      <c r="F83" s="1"/>
    </row>
    <row r="84" spans="3:6" ht="15.75">
      <c r="C84" s="14" t="s">
        <v>3</v>
      </c>
      <c r="D84" s="54">
        <v>87</v>
      </c>
      <c r="E84" s="71">
        <f t="shared" si="2"/>
        <v>13</v>
      </c>
      <c r="F84" s="1"/>
    </row>
    <row r="85" spans="3:6" ht="15.75">
      <c r="C85" s="14" t="s">
        <v>2</v>
      </c>
      <c r="D85" s="54">
        <v>88.8</v>
      </c>
      <c r="E85" s="71">
        <f t="shared" si="2"/>
        <v>11.200000000000003</v>
      </c>
      <c r="F85" s="1"/>
    </row>
    <row r="86" spans="3:6" ht="15.75">
      <c r="C86" s="18" t="s">
        <v>1</v>
      </c>
      <c r="D86" s="32">
        <v>92.5</v>
      </c>
      <c r="E86" s="71">
        <f t="shared" si="2"/>
        <v>7.5</v>
      </c>
      <c r="F86" s="1"/>
    </row>
    <row r="87" ht="12.75">
      <c r="F87" s="1"/>
    </row>
    <row r="88" ht="12.75">
      <c r="F88" s="1"/>
    </row>
  </sheetData>
  <sheetProtection/>
  <mergeCells count="1">
    <mergeCell ref="A1:H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Header>&amp;R10</oddHeader>
  </headerFooter>
  <colBreaks count="1" manualBreakCount="1">
    <brk id="17" max="65535" man="1"/>
  </col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44"/>
  <sheetViews>
    <sheetView workbookViewId="0" topLeftCell="A1">
      <selection activeCell="F3" sqref="F3"/>
    </sheetView>
  </sheetViews>
  <sheetFormatPr defaultColWidth="9.33203125" defaultRowHeight="12.75"/>
  <cols>
    <col min="1" max="1" width="26.83203125" style="0" customWidth="1"/>
    <col min="2" max="2" width="15" style="0" customWidth="1"/>
    <col min="3" max="3" width="14.66015625" style="0" customWidth="1"/>
    <col min="4" max="4" width="15.66015625" style="0" customWidth="1"/>
    <col min="5" max="5" width="14" style="0" customWidth="1"/>
    <col min="6" max="6" width="13.16015625" style="0" customWidth="1"/>
    <col min="12" max="12" width="20.16015625" style="0" customWidth="1"/>
    <col min="13" max="13" width="18" style="0" customWidth="1"/>
  </cols>
  <sheetData>
    <row r="1" spans="1:6" ht="39.75" customHeight="1">
      <c r="A1" s="218" t="s">
        <v>67</v>
      </c>
      <c r="B1" s="223"/>
      <c r="C1" s="223"/>
      <c r="D1" s="223"/>
      <c r="E1" s="219"/>
      <c r="F1" s="224"/>
    </row>
    <row r="2" spans="1:6" ht="153" customHeight="1">
      <c r="A2" s="21" t="s">
        <v>15</v>
      </c>
      <c r="B2" s="7"/>
      <c r="C2" s="22" t="s">
        <v>36</v>
      </c>
      <c r="D2" s="22" t="s">
        <v>37</v>
      </c>
      <c r="E2" s="22" t="s">
        <v>38</v>
      </c>
      <c r="F2" s="22" t="s">
        <v>40</v>
      </c>
    </row>
    <row r="3" spans="1:6" ht="18.75">
      <c r="A3" s="216" t="s">
        <v>2</v>
      </c>
      <c r="B3" s="17">
        <v>2009</v>
      </c>
      <c r="C3" s="9">
        <f>DGET('розн.торговля'!$C$40:$E$54,'розн.торговля'!$E$40,Лист3!$B$1:$B$2)</f>
        <v>3</v>
      </c>
      <c r="D3" s="9">
        <f>DGET('общ.питание'!$C$40:$E$54,'общ.питание'!$E$40,Лист3!$B$1:$B$2)</f>
        <v>6</v>
      </c>
      <c r="E3" s="9">
        <f>DGET('пл.услуги'!$C$40:$E$54,'пл.услуги'!$E$40,Лист3!$B$1:$B$2)</f>
        <v>2</v>
      </c>
      <c r="F3" s="9">
        <f>DGET(жилье!$C$40:$E$54,жилье!$E$40,Лист3!$B$1:$B$2)</f>
        <v>3</v>
      </c>
    </row>
    <row r="4" spans="1:6" ht="18.75">
      <c r="A4" s="217"/>
      <c r="B4" s="24">
        <v>2008</v>
      </c>
      <c r="C4" s="25">
        <f>DGET('розн.торговля'!$I$40:$K$54,'розн.торговля'!$K$40,Лист3!$B$1:$B$2)</f>
        <v>3</v>
      </c>
      <c r="D4" s="25">
        <f>DGET('общ.питание'!$I$40:$K$54,'общ.питание'!$K$40,Лист3!$B$1:$B$2)</f>
        <v>7</v>
      </c>
      <c r="E4" s="25">
        <f>DGET('пл.услуги'!$I$40:$K$54,'пл.услуги'!$K$40,Лист3!$B$1:$B$2)</f>
        <v>2</v>
      </c>
      <c r="F4" s="25">
        <f>DGET(жилье!$I$40:$K$54,жилье!$K$40,Лист3!$B$1:$B$2)</f>
        <v>3</v>
      </c>
    </row>
    <row r="5" spans="1:6" ht="18.75">
      <c r="A5" s="216" t="s">
        <v>17</v>
      </c>
      <c r="B5" s="17">
        <v>2009</v>
      </c>
      <c r="C5" s="9">
        <f>DGET('розн.торговля'!$C$40:$E$54,'розн.торговля'!$E$40,Лист3!$C$1:$C$2)</f>
        <v>13</v>
      </c>
      <c r="D5" s="9">
        <f>DGET('общ.питание'!$C$40:$E$54,'общ.питание'!$E$40,Лист3!$C$1:$C$2)</f>
        <v>10</v>
      </c>
      <c r="E5" s="9">
        <f>DGET('пл.услуги'!$C$40:$E$54,'пл.услуги'!$E$40,Лист3!$C$1:$C$2)</f>
        <v>13</v>
      </c>
      <c r="F5" s="9">
        <f>DGET(жилье!$C$40:$E$54,жилье!$E$40,Лист3!$C$1:$C$2)</f>
        <v>4</v>
      </c>
    </row>
    <row r="6" spans="1:6" ht="18.75">
      <c r="A6" s="217"/>
      <c r="B6" s="24">
        <v>2008</v>
      </c>
      <c r="C6" s="25">
        <f>DGET('розн.торговля'!$I$40:$K$54,'розн.торговля'!$K$40,Лист3!$C$1:$C$2)</f>
        <v>13</v>
      </c>
      <c r="D6" s="25">
        <f>DGET('общ.питание'!$I$40:$K$54,'общ.питание'!$K$40,Лист3!$C$1:$C$2)</f>
        <v>9</v>
      </c>
      <c r="E6" s="25">
        <f>DGET('пл.услуги'!$I$40:$K$54,'пл.услуги'!$K$40,Лист3!$C$1:$C$2)</f>
        <v>12</v>
      </c>
      <c r="F6" s="25">
        <f>DGET(жилье!$I$40:$K$54,жилье!$K$40,Лист3!$C$1:$C$2)</f>
        <v>5</v>
      </c>
    </row>
    <row r="7" spans="1:6" ht="18.75">
      <c r="A7" s="216" t="s">
        <v>12</v>
      </c>
      <c r="B7" s="17">
        <v>2009</v>
      </c>
      <c r="C7" s="9">
        <f>DGET('розн.торговля'!$C$40:$E$54,'розн.торговля'!$E$40,Лист3!$D$1:$D$2)</f>
        <v>14</v>
      </c>
      <c r="D7" s="9">
        <f>DGET('общ.питание'!$C$40:$E$54,'общ.питание'!$E$40,Лист3!$D$1:$D$2)</f>
        <v>13</v>
      </c>
      <c r="E7" s="9">
        <f>DGET('пл.услуги'!$C$40:$E$54,'пл.услуги'!$E$40,Лист3!$D$1:$D$2)</f>
        <v>14</v>
      </c>
      <c r="F7" s="9">
        <f>DGET(жилье!$C$40:$E$54,жилье!$E$40,Лист3!$D$1:$D$2)</f>
        <v>10</v>
      </c>
    </row>
    <row r="8" spans="1:6" ht="18.75">
      <c r="A8" s="217"/>
      <c r="B8" s="24">
        <v>2008</v>
      </c>
      <c r="C8" s="25">
        <f>DGET('розн.торговля'!$I$40:$K$54,'розн.торговля'!$K$40,Лист3!$D$1:$D$2)</f>
        <v>14</v>
      </c>
      <c r="D8" s="25">
        <f>DGET('общ.питание'!$I$40:$K$54,'общ.питание'!$K$40,Лист3!$D$1:$D$2)</f>
        <v>13</v>
      </c>
      <c r="E8" s="25">
        <f>DGET('пл.услуги'!$I$40:$K$54,'пл.услуги'!$K$40,Лист3!$D$1:$D$2)</f>
        <v>14</v>
      </c>
      <c r="F8" s="25">
        <f>DGET(жилье!$I$40:$K$54,жилье!$K$40,Лист3!$D$1:$D$2)</f>
        <v>11</v>
      </c>
    </row>
    <row r="9" spans="1:6" ht="18.75">
      <c r="A9" s="216" t="s">
        <v>6</v>
      </c>
      <c r="B9" s="17">
        <v>2009</v>
      </c>
      <c r="C9" s="9">
        <f>DGET('розн.торговля'!$C$40:$E$54,'розн.торговля'!$E$40,Лист3!$E$1:$E$2)</f>
        <v>2</v>
      </c>
      <c r="D9" s="9">
        <f>DGET('общ.питание'!$C$40:$E$54,'общ.питание'!$E$40,Лист3!$E$1:$E$2)</f>
        <v>3</v>
      </c>
      <c r="E9" s="9">
        <f>DGET('пл.услуги'!$C$40:$E$54,'пл.услуги'!$E$40,Лист3!$E$1:$E$2)</f>
        <v>1</v>
      </c>
      <c r="F9" s="9">
        <f>DGET(жилье!$C$40:$E$54,жилье!$E$40,Лист3!$E$1:$E$2)</f>
        <v>2</v>
      </c>
    </row>
    <row r="10" spans="1:6" ht="18.75">
      <c r="A10" s="217"/>
      <c r="B10" s="24">
        <v>2008</v>
      </c>
      <c r="C10" s="25">
        <f>DGET('розн.торговля'!$I$40:$K$54,'розн.торговля'!$K$40,Лист3!$E$1:$E$2)</f>
        <v>4</v>
      </c>
      <c r="D10" s="25">
        <f>DGET('общ.питание'!$I$40:$K$54,'общ.питание'!$K$40,Лист3!$E$1:$E$2)</f>
        <v>4</v>
      </c>
      <c r="E10" s="25">
        <f>DGET('пл.услуги'!$I$40:$K$54,'пл.услуги'!$K$40,Лист3!$E$1:$E$2)</f>
        <v>1</v>
      </c>
      <c r="F10" s="25">
        <f>DGET(жилье!$I$40:$K$54,жилье!$K$40,Лист3!$E$1:$E$2)</f>
        <v>1</v>
      </c>
    </row>
    <row r="11" spans="1:17" s="6" customFormat="1" ht="18.75">
      <c r="A11" s="220" t="s">
        <v>1</v>
      </c>
      <c r="B11" s="17">
        <v>2009</v>
      </c>
      <c r="C11" s="10">
        <f>DGET('розн.торговля'!$C$40:$E$54,'розн.торговля'!$E$40,Лист3!$F$1:$F$2)</f>
        <v>9</v>
      </c>
      <c r="D11" s="10">
        <f>DGET('общ.питание'!$C$40:$E$54,'общ.питание'!$E$40,Лист3!$F$1:$F$2)</f>
        <v>7</v>
      </c>
      <c r="E11" s="10">
        <f>DGET('пл.услуги'!$C$40:$E$54,'пл.услуги'!$E$40,Лист3!$F$1:$F$2)</f>
        <v>10</v>
      </c>
      <c r="F11" s="10">
        <f>DGET(жилье!$C$40:$E$54,жилье!$E$40,Лист3!$F$1:$F$2)</f>
        <v>8</v>
      </c>
      <c r="L11" s="4"/>
      <c r="M11" s="4"/>
      <c r="N11" s="4"/>
      <c r="O11" s="4"/>
      <c r="P11" s="4"/>
      <c r="Q11" s="4"/>
    </row>
    <row r="12" spans="1:17" s="6" customFormat="1" ht="18.75">
      <c r="A12" s="221"/>
      <c r="B12" s="24">
        <v>2008</v>
      </c>
      <c r="C12" s="25">
        <f>DGET('розн.торговля'!$I$40:$K$54,'розн.торговля'!$K$40,Лист3!$F$1:$F$2)</f>
        <v>9</v>
      </c>
      <c r="D12" s="25">
        <f>DGET('общ.питание'!$I$40:$K$54,'общ.питание'!$K$40,Лист3!$F$1:$F$2)</f>
        <v>8</v>
      </c>
      <c r="E12" s="25">
        <f>DGET('пл.услуги'!$I$40:$K$54,'пл.услуги'!$K$40,Лист3!$F$1:$F$2)</f>
        <v>10</v>
      </c>
      <c r="F12" s="25">
        <f>DGET(жилье!$I$40:$K$54,жилье!$K$40,Лист3!$F$1:$F$2)</f>
        <v>10</v>
      </c>
      <c r="L12" s="4"/>
      <c r="M12" s="4"/>
      <c r="N12" s="4"/>
      <c r="O12" s="4"/>
      <c r="P12" s="4"/>
      <c r="Q12" s="4"/>
    </row>
    <row r="13" spans="1:17" ht="18.75">
      <c r="A13" s="216" t="s">
        <v>4</v>
      </c>
      <c r="B13" s="17">
        <v>2009</v>
      </c>
      <c r="C13" s="9">
        <f>DGET('розн.торговля'!$C$40:$E$54,'розн.торговля'!$E$40,Лист3!$G$1:$G$2)</f>
        <v>12</v>
      </c>
      <c r="D13" s="9">
        <f>DGET('общ.питание'!$C$40:$E$54,'общ.питание'!$E$40,Лист3!$G$1:$G$2)</f>
        <v>11</v>
      </c>
      <c r="E13" s="9">
        <f>DGET('пл.услуги'!$C$40:$E$54,'пл.услуги'!$E$40,Лист3!$G$1:$G$2)</f>
        <v>9</v>
      </c>
      <c r="F13" s="9">
        <f>DGET(жилье!$C$40:$E$54,жилье!$E$40,Лист3!$G$1:$G$2)</f>
        <v>1</v>
      </c>
      <c r="L13" s="5"/>
      <c r="M13" s="5"/>
      <c r="N13" s="5"/>
      <c r="O13" s="5"/>
      <c r="P13" s="5"/>
      <c r="Q13" s="5"/>
    </row>
    <row r="14" spans="1:17" ht="18.75">
      <c r="A14" s="217"/>
      <c r="B14" s="24">
        <v>2008</v>
      </c>
      <c r="C14" s="25">
        <f>DGET('розн.торговля'!$I$40:$K$54,'розн.торговля'!$K$40,Лист3!$G$1:$G$2)</f>
        <v>11</v>
      </c>
      <c r="D14" s="25">
        <f>DGET('общ.питание'!$I$40:$K$54,'общ.питание'!$K$40,Лист3!$G$1:$G$2)</f>
        <v>11</v>
      </c>
      <c r="E14" s="25">
        <f>DGET('пл.услуги'!$I$40:$K$54,'пл.услуги'!$K$40,Лист3!$G$1:$G$2)</f>
        <v>8</v>
      </c>
      <c r="F14" s="25">
        <f>DGET(жилье!$I$40:$K$54,жилье!$K$40,Лист3!$G$1:$G$2)</f>
        <v>2</v>
      </c>
      <c r="L14" s="5"/>
      <c r="M14" s="5"/>
      <c r="N14" s="5"/>
      <c r="O14" s="5"/>
      <c r="P14" s="5"/>
      <c r="Q14" s="5"/>
    </row>
    <row r="15" spans="1:17" ht="18.75">
      <c r="A15" s="216" t="s">
        <v>14</v>
      </c>
      <c r="B15" s="17">
        <v>2009</v>
      </c>
      <c r="C15" s="9">
        <f>DGET('розн.торговля'!$C$40:$E$54,'розн.торговля'!$E$40,Лист3!$H$1:$H$2)</f>
        <v>4</v>
      </c>
      <c r="D15" s="9">
        <f>DGET('общ.питание'!$C$40:$E$54,'общ.питание'!$E$40,Лист3!$H$1:$H$2)</f>
        <v>1</v>
      </c>
      <c r="E15" s="9">
        <f>DGET('пл.услуги'!$C$40:$E$54,'пл.услуги'!$E$40,Лист3!$H$1:$H$2)</f>
        <v>4</v>
      </c>
      <c r="F15" s="9">
        <f>DGET(жилье!$C$40:$E$54,жилье!$E$40,Лист3!$H$1:$H$2)</f>
        <v>13</v>
      </c>
      <c r="L15" s="5"/>
      <c r="M15" s="5"/>
      <c r="N15" s="5"/>
      <c r="O15" s="5"/>
      <c r="P15" s="5"/>
      <c r="Q15" s="5"/>
    </row>
    <row r="16" spans="1:17" ht="18.75">
      <c r="A16" s="217"/>
      <c r="B16" s="24">
        <v>2008</v>
      </c>
      <c r="C16" s="25">
        <f>DGET('розн.торговля'!$I$40:$K$54,'розн.торговля'!$K$40,Лист3!$H$1:$H$2)</f>
        <v>2</v>
      </c>
      <c r="D16" s="25">
        <f>DGET('общ.питание'!$I$40:$K$54,'общ.питание'!$K$40,Лист3!$H$1:$H$2)</f>
        <v>1</v>
      </c>
      <c r="E16" s="25">
        <f>DGET('пл.услуги'!$I$40:$K$54,'пл.услуги'!$K$40,Лист3!$H$1:$H$2)</f>
        <v>4</v>
      </c>
      <c r="F16" s="25">
        <f>DGET(жилье!$I$40:$K$54,жилье!$K$40,Лист3!$H$1:$H$2)</f>
        <v>12</v>
      </c>
      <c r="L16" s="5"/>
      <c r="M16" s="5"/>
      <c r="N16" s="5"/>
      <c r="O16" s="5"/>
      <c r="P16" s="5"/>
      <c r="Q16" s="5"/>
    </row>
    <row r="17" spans="1:16" ht="18.75">
      <c r="A17" s="216" t="s">
        <v>7</v>
      </c>
      <c r="B17" s="17">
        <v>2009</v>
      </c>
      <c r="C17" s="9">
        <f>DGET('розн.торговля'!$C$40:$E$54,'розн.торговля'!$E$40,Лист3!$I$1:$I$2)</f>
        <v>11</v>
      </c>
      <c r="D17" s="9">
        <f>DGET('общ.питание'!$C$40:$E$54,'общ.питание'!$E$40,Лист3!$I$1:$I$2)</f>
        <v>4</v>
      </c>
      <c r="E17" s="9">
        <f>DGET('пл.услуги'!$C$40:$E$54,'пл.услуги'!$E$40,Лист3!$I$1:$I$2)</f>
        <v>6</v>
      </c>
      <c r="F17" s="9">
        <f>DGET(жилье!$C$40:$E$54,жилье!$E$40,Лист3!$I$1:$I$2)</f>
        <v>12</v>
      </c>
      <c r="L17" s="4"/>
      <c r="M17" s="4"/>
      <c r="N17" s="4"/>
      <c r="O17" s="4"/>
      <c r="P17" s="4"/>
    </row>
    <row r="18" spans="1:16" ht="18.75">
      <c r="A18" s="217"/>
      <c r="B18" s="24">
        <v>2008</v>
      </c>
      <c r="C18" s="25">
        <f>DGET('розн.торговля'!$I$40:$K$54,'розн.торговля'!$K$40,Лист3!$I$1:$I$2)</f>
        <v>12</v>
      </c>
      <c r="D18" s="25">
        <f>DGET('общ.питание'!$I$40:$K$54,'общ.питание'!$K$40,Лист3!$I$1:$I$2)</f>
        <v>3</v>
      </c>
      <c r="E18" s="25">
        <f>DGET('пл.услуги'!$I$40:$K$54,'пл.услуги'!$K$40,Лист3!$I$1:$I$2)</f>
        <v>6</v>
      </c>
      <c r="F18" s="25">
        <f>DGET(жилье!$I$40:$K$54,жилье!$K$40,Лист3!$I$1:$I$2)</f>
        <v>14</v>
      </c>
      <c r="L18" s="4"/>
      <c r="M18" s="4"/>
      <c r="N18" s="4"/>
      <c r="O18" s="4"/>
      <c r="P18" s="4"/>
    </row>
    <row r="19" spans="1:16" ht="18.75">
      <c r="A19" s="216" t="s">
        <v>8</v>
      </c>
      <c r="B19" s="17">
        <v>2009</v>
      </c>
      <c r="C19" s="9">
        <f>DGET('розн.торговля'!$C$40:$E$54,'розн.торговля'!$E$40,Лист3!$J$1:$J$2)</f>
        <v>5</v>
      </c>
      <c r="D19" s="9">
        <f>DGET('общ.питание'!$C$40:$E$54,'общ.питание'!$E$40,Лист3!$J$1:$J$2)</f>
        <v>5</v>
      </c>
      <c r="E19" s="9">
        <f>DGET('пл.услуги'!$C$40:$E$54,'пл.услуги'!$E$40,Лист3!$J$1:$J$2)</f>
        <v>5</v>
      </c>
      <c r="F19" s="9">
        <f>DGET(жилье!$C$40:$E$54,жилье!$E$40,Лист3!$J$1:$J$2)</f>
        <v>5</v>
      </c>
      <c r="L19" s="5"/>
      <c r="M19" s="5"/>
      <c r="N19" s="5"/>
      <c r="O19" s="5"/>
      <c r="P19" s="5"/>
    </row>
    <row r="20" spans="1:16" ht="18.75">
      <c r="A20" s="217"/>
      <c r="B20" s="24">
        <v>2008</v>
      </c>
      <c r="C20" s="25">
        <f>DGET('розн.торговля'!$I$40:$K$54,'розн.торговля'!$K$40,Лист3!$J$1:$J$2)</f>
        <v>5</v>
      </c>
      <c r="D20" s="25">
        <f>DGET('общ.питание'!$I$40:$K$54,'общ.питание'!$K$40,Лист3!$J$1:$J$2)</f>
        <v>5</v>
      </c>
      <c r="E20" s="25">
        <f>DGET('пл.услуги'!$I$40:$K$54,'пл.услуги'!$K$40,Лист3!$J$1:$J$2)</f>
        <v>5</v>
      </c>
      <c r="F20" s="25">
        <f>DGET(жилье!$I$40:$K$54,жилье!$K$40,Лист3!$J$1:$J$2)</f>
        <v>4</v>
      </c>
      <c r="L20" s="5"/>
      <c r="M20" s="5"/>
      <c r="N20" s="5"/>
      <c r="O20" s="5"/>
      <c r="P20" s="5"/>
    </row>
    <row r="21" spans="1:16" ht="18.75">
      <c r="A21" s="216" t="s">
        <v>3</v>
      </c>
      <c r="B21" s="17">
        <v>2009</v>
      </c>
      <c r="C21" s="9">
        <f>DGET('розн.торговля'!$C$40:$E$54,'розн.торговля'!$E$40,Лист3!$K$1:$K$2)</f>
        <v>8</v>
      </c>
      <c r="D21" s="9">
        <f>DGET('общ.питание'!$C$40:$E$54,'общ.питание'!$E$40,Лист3!$K$1:$K$2)</f>
        <v>8</v>
      </c>
      <c r="E21" s="9">
        <f>DGET('пл.услуги'!$C$40:$E$54,'пл.услуги'!$E$40,Лист3!$K$1:$K$2)</f>
        <v>7</v>
      </c>
      <c r="F21" s="9">
        <f>DGET(жилье!$C$40:$E$54,жилье!$E$40,Лист3!$K$1:$K$2)</f>
        <v>9</v>
      </c>
      <c r="L21" s="5"/>
      <c r="M21" s="5"/>
      <c r="N21" s="5"/>
      <c r="O21" s="5"/>
      <c r="P21" s="5"/>
    </row>
    <row r="22" spans="1:16" ht="18.75">
      <c r="A22" s="217"/>
      <c r="B22" s="24">
        <v>2008</v>
      </c>
      <c r="C22" s="25">
        <f>DGET('розн.торговля'!$I$40:$K$54,'розн.торговля'!$K$40,Лист3!$K$1:$K$2)</f>
        <v>8</v>
      </c>
      <c r="D22" s="25">
        <f>DGET('общ.питание'!$I$40:$K$54,'общ.питание'!$K$40,Лист3!$K$1:$K$2)</f>
        <v>6</v>
      </c>
      <c r="E22" s="25">
        <f>DGET('пл.услуги'!$I$40:$K$54,'пл.услуги'!$K$40,Лист3!$K$1:$K$2)</f>
        <v>7</v>
      </c>
      <c r="F22" s="25">
        <f>DGET(жилье!$I$40:$K$54,жилье!$K$40,Лист3!$K$1:$K$2)</f>
        <v>6</v>
      </c>
      <c r="L22" s="5"/>
      <c r="M22" s="5"/>
      <c r="N22" s="5"/>
      <c r="O22" s="5"/>
      <c r="P22" s="5"/>
    </row>
    <row r="23" spans="1:16" ht="18.75">
      <c r="A23" s="216" t="s">
        <v>11</v>
      </c>
      <c r="B23" s="17">
        <v>2009</v>
      </c>
      <c r="C23" s="9">
        <f>DGET('розн.торговля'!$C$40:$E$54,'розн.торговля'!$E$40,Лист3!$L$1:$L$2)</f>
        <v>6</v>
      </c>
      <c r="D23" s="9">
        <f>DGET('общ.питание'!$C$40:$E$54,'общ.питание'!$E$40,Лист3!$L$1:$L$2)</f>
        <v>9</v>
      </c>
      <c r="E23" s="9">
        <f>DGET('пл.услуги'!$C$40:$E$54,'пл.услуги'!$E$40,Лист3!$L$1:$L$2)</f>
        <v>12</v>
      </c>
      <c r="F23" s="9">
        <f>DGET(жилье!$C$40:$E$54,жилье!$E$40,Лист3!$L$1:$L$2)</f>
        <v>11</v>
      </c>
      <c r="L23" s="5"/>
      <c r="M23" s="5"/>
      <c r="N23" s="5"/>
      <c r="O23" s="5"/>
      <c r="P23" s="5"/>
    </row>
    <row r="24" spans="1:16" ht="18.75">
      <c r="A24" s="217"/>
      <c r="B24" s="24">
        <v>2008</v>
      </c>
      <c r="C24" s="25">
        <f>DGET('розн.торговля'!$I$40:$K$54,'розн.торговля'!$K$40,Лист3!$L$1:$L$2)</f>
        <v>6</v>
      </c>
      <c r="D24" s="25">
        <f>DGET('общ.питание'!$I$40:$K$54,'общ.питание'!$K$40,Лист3!$L$1:$L$2)</f>
        <v>10</v>
      </c>
      <c r="E24" s="25">
        <f>DGET('пл.услуги'!$I$40:$K$54,'пл.услуги'!$K$40,Лист3!$L$1:$L$2)</f>
        <v>11</v>
      </c>
      <c r="F24" s="25">
        <f>DGET(жилье!$I$40:$K$54,жилье!$K$40,Лист3!$L$1:$L$2)</f>
        <v>7</v>
      </c>
      <c r="L24" s="5"/>
      <c r="M24" s="5"/>
      <c r="N24" s="5"/>
      <c r="O24" s="5"/>
      <c r="P24" s="5"/>
    </row>
    <row r="25" spans="1:16" ht="18.75">
      <c r="A25" s="216" t="s">
        <v>5</v>
      </c>
      <c r="B25" s="17">
        <v>2009</v>
      </c>
      <c r="C25" s="9">
        <f>DGET('розн.торговля'!$C$40:$E$54,'розн.торговля'!$E$40,Лист3!$M$1:$M$2)</f>
        <v>1</v>
      </c>
      <c r="D25" s="9">
        <f>DGET('общ.питание'!$C$40:$E$54,'общ.питание'!$E$40,Лист3!$M$1:$M$2)</f>
        <v>2</v>
      </c>
      <c r="E25" s="9">
        <f>DGET('пл.услуги'!$C$40:$E$54,'пл.услуги'!$E$40,Лист3!$M$1:$M$2)</f>
        <v>3</v>
      </c>
      <c r="F25" s="9">
        <f>DGET(жилье!$C$40:$E$54,жилье!$E$40,Лист3!$M$1:$M$2)</f>
        <v>14</v>
      </c>
      <c r="L25" s="5"/>
      <c r="M25" s="5"/>
      <c r="N25" s="5"/>
      <c r="O25" s="5"/>
      <c r="P25" s="5"/>
    </row>
    <row r="26" spans="1:16" ht="18.75">
      <c r="A26" s="217"/>
      <c r="B26" s="24">
        <v>2008</v>
      </c>
      <c r="C26" s="25">
        <f>DGET('розн.торговля'!$I$40:$K$54,'розн.торговля'!$K$40,Лист3!$M$1:$M$2)</f>
        <v>1</v>
      </c>
      <c r="D26" s="25">
        <f>DGET('общ.питание'!$I$40:$K$54,'общ.питание'!$K$40,Лист3!$M$1:$M$2)</f>
        <v>2</v>
      </c>
      <c r="E26" s="25">
        <f>DGET('пл.услуги'!$I$40:$K$54,'пл.услуги'!$K$40,Лист3!$M$1:$M$2)</f>
        <v>3</v>
      </c>
      <c r="F26" s="25">
        <f>DGET(жилье!$I$40:$K$54,жилье!$K$40,Лист3!$M$1:$M$2)</f>
        <v>13</v>
      </c>
      <c r="L26" s="5"/>
      <c r="M26" s="5"/>
      <c r="N26" s="5"/>
      <c r="O26" s="5"/>
      <c r="P26" s="5"/>
    </row>
    <row r="27" spans="1:16" ht="18.75">
      <c r="A27" s="216" t="s">
        <v>9</v>
      </c>
      <c r="B27" s="17">
        <v>2009</v>
      </c>
      <c r="C27" s="9">
        <f>DGET('розн.торговля'!$C$40:$E$54,'розн.торговля'!$E$40,Лист3!$N$1:$N$2)</f>
        <v>10</v>
      </c>
      <c r="D27" s="9">
        <f>DGET('общ.питание'!$C$40:$E$54,'общ.питание'!$E$40,Лист3!$N$1:$N$2)</f>
        <v>12</v>
      </c>
      <c r="E27" s="9">
        <f>DGET('пл.услуги'!$C$40:$E$54,'пл.услуги'!$E$40,Лист3!$N$1:$N$2)</f>
        <v>11</v>
      </c>
      <c r="F27" s="9">
        <f>DGET(жилье!$C$40:$E$54,жилье!$E$40,Лист3!$N$1:$N$2)</f>
        <v>7</v>
      </c>
      <c r="L27" s="5"/>
      <c r="M27" s="5"/>
      <c r="N27" s="5"/>
      <c r="O27" s="5"/>
      <c r="P27" s="5"/>
    </row>
    <row r="28" spans="1:16" ht="18.75">
      <c r="A28" s="217"/>
      <c r="B28" s="24">
        <v>2008</v>
      </c>
      <c r="C28" s="25">
        <f>DGET('розн.торговля'!$I$40:$K$54,'розн.торговля'!$K$40,Лист3!$N$1:$N$2)</f>
        <v>10</v>
      </c>
      <c r="D28" s="25">
        <f>DGET('общ.питание'!$I$40:$K$54,'общ.питание'!$K$40,Лист3!$N$1:$N$2)</f>
        <v>12</v>
      </c>
      <c r="E28" s="25">
        <f>DGET('пл.услуги'!$I$40:$K$54,'пл.услуги'!$K$40,Лист3!$N$1:$N$2)</f>
        <v>13</v>
      </c>
      <c r="F28" s="25">
        <f>DGET(жилье!$I$40:$K$54,жилье!$K$40,Лист3!$N$1:$N$2)</f>
        <v>8</v>
      </c>
      <c r="L28" s="5"/>
      <c r="M28" s="5"/>
      <c r="N28" s="5"/>
      <c r="O28" s="5"/>
      <c r="P28" s="5"/>
    </row>
    <row r="29" spans="1:16" ht="18.75">
      <c r="A29" s="216" t="s">
        <v>10</v>
      </c>
      <c r="B29" s="17">
        <v>2009</v>
      </c>
      <c r="C29" s="9">
        <f>DGET('розн.торговля'!$C$40:$E$54,'розн.торговля'!$E$40,Лист3!$O$1:$O$2)</f>
        <v>7</v>
      </c>
      <c r="D29" s="9">
        <f>DGET('общ.питание'!$C$40:$E$54,'общ.питание'!$E$40,Лист3!$O$1:$O$2)</f>
        <v>14</v>
      </c>
      <c r="E29" s="9">
        <f>DGET('пл.услуги'!$C$40:$E$54,'пл.услуги'!$E$40,Лист3!$O$1:$O$2)</f>
        <v>8</v>
      </c>
      <c r="F29" s="9">
        <f>DGET(жилье!$C$40:$E$54,жилье!$E$40,Лист3!$O$1:$O$2)</f>
        <v>6</v>
      </c>
      <c r="L29" s="5"/>
      <c r="M29" s="5"/>
      <c r="N29" s="5"/>
      <c r="O29" s="5"/>
      <c r="P29" s="5"/>
    </row>
    <row r="30" spans="1:13" ht="18.75">
      <c r="A30" s="217"/>
      <c r="B30" s="24">
        <v>2008</v>
      </c>
      <c r="C30" s="25">
        <f>DGET('розн.торговля'!$I$40:$K$54,'розн.торговля'!$K$40,Лист3!$O$1:$O$2)</f>
        <v>7</v>
      </c>
      <c r="D30" s="25">
        <f>DGET('общ.питание'!$I$40:$K$54,'общ.питание'!$K$40,Лист3!$O$1:$O$2)</f>
        <v>14</v>
      </c>
      <c r="E30" s="25">
        <f>DGET('пл.услуги'!$I$40:$K$54,'пл.услуги'!$K$40,Лист3!$O$1:$O$2)</f>
        <v>9</v>
      </c>
      <c r="F30" s="25">
        <f>DGET(жилье!$I$40:$K$54,жилье!$K$40,Лист3!$O$1:$O$2)</f>
        <v>9</v>
      </c>
      <c r="L30" s="4"/>
      <c r="M30" s="4"/>
    </row>
    <row r="31" spans="12:13" ht="12.75">
      <c r="L31" s="5"/>
      <c r="M31" s="5"/>
    </row>
    <row r="32" spans="12:13" ht="12.75">
      <c r="L32" s="5"/>
      <c r="M32" s="5"/>
    </row>
    <row r="33" spans="12:13" ht="12.75" customHeight="1">
      <c r="L33" s="5"/>
      <c r="M33" s="5"/>
    </row>
    <row r="34" spans="12:13" ht="12.75" customHeight="1">
      <c r="L34" s="5"/>
      <c r="M34" s="5"/>
    </row>
    <row r="35" spans="12:13" ht="12.75" customHeight="1">
      <c r="L35" s="5"/>
      <c r="M35" s="5"/>
    </row>
    <row r="36" spans="12:13" ht="12.75" customHeight="1">
      <c r="L36" s="5"/>
      <c r="M36" s="5"/>
    </row>
    <row r="37" spans="12:13" ht="12.75" customHeight="1">
      <c r="L37" s="5"/>
      <c r="M37" s="5"/>
    </row>
    <row r="38" spans="12:13" ht="12.75" customHeight="1">
      <c r="L38" s="5"/>
      <c r="M38" s="5"/>
    </row>
    <row r="39" spans="12:13" ht="12.75" customHeight="1">
      <c r="L39" s="5"/>
      <c r="M39" s="5"/>
    </row>
    <row r="40" spans="12:13" ht="12.75" customHeight="1">
      <c r="L40" s="5"/>
      <c r="M40" s="5"/>
    </row>
    <row r="41" spans="12:13" ht="12.75" customHeight="1">
      <c r="L41" s="5"/>
      <c r="M41" s="5"/>
    </row>
    <row r="42" spans="12:13" ht="12.75" customHeight="1">
      <c r="L42" s="5"/>
      <c r="M42" s="5"/>
    </row>
    <row r="43" spans="12:13" ht="12.75" customHeight="1">
      <c r="L43" s="5"/>
      <c r="M43" s="5"/>
    </row>
    <row r="44" spans="12:13" ht="12.75" customHeight="1">
      <c r="L44" s="5"/>
      <c r="M44" s="5"/>
    </row>
    <row r="45" ht="12.75" customHeight="1"/>
  </sheetData>
  <sheetProtection/>
  <mergeCells count="15">
    <mergeCell ref="A25:A26"/>
    <mergeCell ref="A27:A28"/>
    <mergeCell ref="A29:A30"/>
    <mergeCell ref="A17:A18"/>
    <mergeCell ref="A19:A20"/>
    <mergeCell ref="A21:A22"/>
    <mergeCell ref="A23:A24"/>
    <mergeCell ref="A15:A16"/>
    <mergeCell ref="A3:A4"/>
    <mergeCell ref="A5:A6"/>
    <mergeCell ref="A7:A8"/>
    <mergeCell ref="A1:F1"/>
    <mergeCell ref="A9:A10"/>
    <mergeCell ref="A11:A12"/>
    <mergeCell ref="A13:A14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1"/>
  <headerFooter alignWithMargins="0">
    <oddHeader>&amp;R28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N97"/>
  <sheetViews>
    <sheetView workbookViewId="0" topLeftCell="A16">
      <selection activeCell="G16" sqref="G16"/>
    </sheetView>
  </sheetViews>
  <sheetFormatPr defaultColWidth="9.33203125" defaultRowHeight="12.75"/>
  <cols>
    <col min="3" max="3" width="21.16015625" style="0" customWidth="1"/>
    <col min="4" max="4" width="11.83203125" style="0" customWidth="1"/>
    <col min="5" max="5" width="12.33203125" style="0" customWidth="1"/>
    <col min="6" max="6" width="20" style="0" customWidth="1"/>
    <col min="7" max="7" width="7" style="0" customWidth="1"/>
    <col min="9" max="9" width="24.66015625" style="0" customWidth="1"/>
    <col min="10" max="10" width="13" style="0" customWidth="1"/>
  </cols>
  <sheetData>
    <row r="1" spans="1:14" ht="19.5" customHeight="1">
      <c r="A1" s="222" t="s">
        <v>35</v>
      </c>
      <c r="B1" s="222"/>
      <c r="C1" s="222"/>
      <c r="D1" s="222"/>
      <c r="E1" s="222"/>
      <c r="F1" s="222"/>
      <c r="G1" s="222"/>
      <c r="H1" s="222"/>
      <c r="I1" s="16"/>
      <c r="J1" s="16"/>
      <c r="K1" s="16"/>
      <c r="L1" s="16"/>
      <c r="M1" s="13"/>
      <c r="N1" s="13"/>
    </row>
    <row r="2" spans="1:6" ht="78.75" customHeight="1">
      <c r="A2" s="1"/>
      <c r="B2" s="1"/>
      <c r="C2" s="11"/>
      <c r="D2" s="53" t="s">
        <v>117</v>
      </c>
      <c r="E2" s="53" t="s">
        <v>118</v>
      </c>
      <c r="F2" s="53" t="s">
        <v>106</v>
      </c>
    </row>
    <row r="3" spans="3:10" ht="19.5" customHeight="1">
      <c r="C3" s="14" t="s">
        <v>2</v>
      </c>
      <c r="D3" s="189">
        <v>85120</v>
      </c>
      <c r="E3" s="189">
        <v>76607.5</v>
      </c>
      <c r="F3" s="189">
        <v>104.8</v>
      </c>
      <c r="I3" s="14" t="s">
        <v>7</v>
      </c>
      <c r="J3" s="189">
        <v>107.8</v>
      </c>
    </row>
    <row r="4" spans="3:10" ht="19.5" customHeight="1">
      <c r="C4" s="14" t="s">
        <v>17</v>
      </c>
      <c r="D4" s="189">
        <v>45424.8</v>
      </c>
      <c r="E4" s="189">
        <v>41012.5</v>
      </c>
      <c r="F4" s="189">
        <v>104.3</v>
      </c>
      <c r="I4" s="14" t="s">
        <v>6</v>
      </c>
      <c r="J4" s="189">
        <v>107.7</v>
      </c>
    </row>
    <row r="5" spans="3:10" ht="19.5" customHeight="1">
      <c r="C5" s="14" t="s">
        <v>12</v>
      </c>
      <c r="D5" s="189">
        <v>43185.5</v>
      </c>
      <c r="E5" s="189">
        <v>38944.6</v>
      </c>
      <c r="F5" s="189">
        <v>103.2</v>
      </c>
      <c r="I5" s="14" t="s">
        <v>3</v>
      </c>
      <c r="J5" s="189">
        <v>107.6</v>
      </c>
    </row>
    <row r="6" spans="3:10" ht="19.5" customHeight="1">
      <c r="C6" s="14" t="s">
        <v>6</v>
      </c>
      <c r="D6" s="189">
        <v>85917.89544147118</v>
      </c>
      <c r="E6" s="189">
        <v>75641.5</v>
      </c>
      <c r="F6" s="189">
        <v>107.7</v>
      </c>
      <c r="I6" s="14" t="s">
        <v>8</v>
      </c>
      <c r="J6" s="189">
        <v>107.1</v>
      </c>
    </row>
    <row r="7" spans="3:10" ht="19.5" customHeight="1">
      <c r="C7" s="18" t="s">
        <v>1</v>
      </c>
      <c r="D7" s="193">
        <v>52902.7</v>
      </c>
      <c r="E7" s="193">
        <v>46288</v>
      </c>
      <c r="F7" s="193">
        <v>105.7</v>
      </c>
      <c r="I7" s="14" t="s">
        <v>10</v>
      </c>
      <c r="J7" s="189">
        <v>106.6</v>
      </c>
    </row>
    <row r="8" spans="3:10" ht="19.5" customHeight="1">
      <c r="C8" s="14" t="s">
        <v>4</v>
      </c>
      <c r="D8" s="189">
        <v>46560.4</v>
      </c>
      <c r="E8" s="189">
        <v>41421.5</v>
      </c>
      <c r="F8" s="189">
        <v>106.4</v>
      </c>
      <c r="I8" s="14" t="s">
        <v>4</v>
      </c>
      <c r="J8" s="189">
        <v>106.4</v>
      </c>
    </row>
    <row r="9" spans="3:10" ht="19.5" customHeight="1">
      <c r="C9" s="14" t="s">
        <v>14</v>
      </c>
      <c r="D9" s="189">
        <v>81391.4</v>
      </c>
      <c r="E9" s="189">
        <v>79163.1</v>
      </c>
      <c r="F9" s="189">
        <v>96.4</v>
      </c>
      <c r="I9" s="18" t="s">
        <v>1</v>
      </c>
      <c r="J9" s="193">
        <v>105.7</v>
      </c>
    </row>
    <row r="10" spans="3:10" ht="19.5" customHeight="1">
      <c r="C10" s="14" t="s">
        <v>7</v>
      </c>
      <c r="D10" s="189">
        <v>47741.9</v>
      </c>
      <c r="E10" s="189">
        <v>41369.2</v>
      </c>
      <c r="F10" s="189">
        <v>107.8</v>
      </c>
      <c r="I10" s="14" t="s">
        <v>53</v>
      </c>
      <c r="J10" s="189">
        <v>105</v>
      </c>
    </row>
    <row r="11" spans="3:10" ht="19.5" customHeight="1">
      <c r="C11" s="14" t="s">
        <v>8</v>
      </c>
      <c r="D11" s="189">
        <v>76763</v>
      </c>
      <c r="E11" s="189">
        <v>67594</v>
      </c>
      <c r="F11" s="189">
        <v>107.1</v>
      </c>
      <c r="I11" s="14" t="s">
        <v>2</v>
      </c>
      <c r="J11" s="189">
        <v>104.8</v>
      </c>
    </row>
    <row r="12" spans="3:10" ht="19.5" customHeight="1">
      <c r="C12" s="14" t="s">
        <v>3</v>
      </c>
      <c r="D12" s="189">
        <v>53100</v>
      </c>
      <c r="E12" s="189">
        <v>46910</v>
      </c>
      <c r="F12" s="189">
        <v>107.6</v>
      </c>
      <c r="I12" s="14" t="s">
        <v>11</v>
      </c>
      <c r="J12" s="189">
        <v>104.6</v>
      </c>
    </row>
    <row r="13" spans="3:10" ht="19.5" customHeight="1">
      <c r="C13" s="14" t="s">
        <v>11</v>
      </c>
      <c r="D13" s="189">
        <v>60268</v>
      </c>
      <c r="E13" s="189">
        <v>53522</v>
      </c>
      <c r="F13" s="189">
        <v>104.6</v>
      </c>
      <c r="I13" s="14" t="s">
        <v>17</v>
      </c>
      <c r="J13" s="189">
        <v>104.3</v>
      </c>
    </row>
    <row r="14" spans="3:10" ht="19.5" customHeight="1">
      <c r="C14" s="14" t="s">
        <v>5</v>
      </c>
      <c r="D14" s="189">
        <v>96653</v>
      </c>
      <c r="E14" s="189">
        <v>88426.9</v>
      </c>
      <c r="F14" s="189">
        <v>103.9</v>
      </c>
      <c r="I14" s="14" t="s">
        <v>5</v>
      </c>
      <c r="J14" s="189">
        <v>103.9</v>
      </c>
    </row>
    <row r="15" spans="3:10" ht="19.5" customHeight="1">
      <c r="C15" s="14" t="s">
        <v>53</v>
      </c>
      <c r="D15" s="189">
        <v>50813</v>
      </c>
      <c r="E15" s="189">
        <v>45996</v>
      </c>
      <c r="F15" s="189">
        <v>105</v>
      </c>
      <c r="I15" s="14" t="s">
        <v>12</v>
      </c>
      <c r="J15" s="189">
        <v>103.2</v>
      </c>
    </row>
    <row r="16" spans="3:10" ht="19.5" customHeight="1">
      <c r="C16" s="14" t="s">
        <v>10</v>
      </c>
      <c r="D16" s="189">
        <v>56845.3</v>
      </c>
      <c r="E16" s="189">
        <v>49907.9</v>
      </c>
      <c r="F16" s="189">
        <v>106.6</v>
      </c>
      <c r="I16" s="14" t="s">
        <v>14</v>
      </c>
      <c r="J16" s="189">
        <v>96.4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>
      <c r="K24" s="2"/>
    </row>
    <row r="25" ht="19.5" customHeight="1">
      <c r="K25" s="2"/>
    </row>
    <row r="26" ht="19.5" customHeight="1">
      <c r="K26" s="2"/>
    </row>
    <row r="27" ht="19.5" customHeight="1">
      <c r="K27" s="3"/>
    </row>
    <row r="28" ht="19.5" customHeight="1">
      <c r="K28" s="2"/>
    </row>
    <row r="29" ht="19.5" customHeight="1">
      <c r="K29" s="2"/>
    </row>
    <row r="30" ht="19.5" customHeight="1">
      <c r="K30" s="2"/>
    </row>
    <row r="31" ht="19.5" customHeight="1">
      <c r="K31" s="2"/>
    </row>
    <row r="32" ht="19.5" customHeight="1">
      <c r="K32" s="2"/>
    </row>
    <row r="33" ht="19.5" customHeight="1">
      <c r="K33" s="2"/>
    </row>
    <row r="34" ht="19.5" customHeight="1">
      <c r="K34" s="2"/>
    </row>
    <row r="35" ht="19.5" customHeight="1">
      <c r="K35" s="2"/>
    </row>
    <row r="36" ht="19.5" customHeight="1">
      <c r="K36" s="2"/>
    </row>
    <row r="37" ht="19.5" customHeight="1">
      <c r="K37" s="2"/>
    </row>
    <row r="38" ht="19.5" customHeight="1"/>
    <row r="39" spans="4:10" ht="19.5" customHeight="1">
      <c r="D39">
        <v>2010</v>
      </c>
      <c r="G39">
        <v>2010</v>
      </c>
      <c r="J39">
        <v>2009</v>
      </c>
    </row>
    <row r="40" spans="3:11" ht="12.75">
      <c r="C40" t="s">
        <v>15</v>
      </c>
      <c r="D40" s="51" t="s">
        <v>85</v>
      </c>
      <c r="E40" t="s">
        <v>16</v>
      </c>
      <c r="G40" s="51" t="s">
        <v>74</v>
      </c>
      <c r="H40" t="s">
        <v>13</v>
      </c>
      <c r="I40" t="s">
        <v>15</v>
      </c>
      <c r="J40" s="51" t="s">
        <v>86</v>
      </c>
      <c r="K40" t="s">
        <v>16</v>
      </c>
    </row>
    <row r="41" spans="3:11" ht="15.75">
      <c r="C41" s="14" t="s">
        <v>5</v>
      </c>
      <c r="D41" s="189">
        <v>96653</v>
      </c>
      <c r="E41" s="27">
        <v>1</v>
      </c>
      <c r="F41" s="14" t="s">
        <v>5</v>
      </c>
      <c r="G41" s="189">
        <v>96.7</v>
      </c>
      <c r="H41" s="145"/>
      <c r="I41" s="14" t="s">
        <v>5</v>
      </c>
      <c r="J41" s="189">
        <v>88426.9</v>
      </c>
      <c r="K41">
        <v>1</v>
      </c>
    </row>
    <row r="42" spans="3:14" ht="15.75">
      <c r="C42" s="14" t="s">
        <v>6</v>
      </c>
      <c r="D42" s="189">
        <v>85917.89544147118</v>
      </c>
      <c r="E42" s="27">
        <v>2</v>
      </c>
      <c r="F42" s="14" t="s">
        <v>6</v>
      </c>
      <c r="G42" s="189">
        <v>85.9</v>
      </c>
      <c r="H42" s="145"/>
      <c r="I42" s="14" t="s">
        <v>14</v>
      </c>
      <c r="J42" s="189">
        <v>79163.1</v>
      </c>
      <c r="K42">
        <v>2</v>
      </c>
      <c r="N42" s="34">
        <f>D41/D54</f>
        <v>2.2380891734494215</v>
      </c>
    </row>
    <row r="43" spans="3:11" ht="15.75">
      <c r="C43" s="14" t="s">
        <v>2</v>
      </c>
      <c r="D43" s="189">
        <v>85120</v>
      </c>
      <c r="E43" s="27">
        <v>3</v>
      </c>
      <c r="F43" s="14" t="s">
        <v>2</v>
      </c>
      <c r="G43" s="189">
        <v>85.1</v>
      </c>
      <c r="H43" s="145"/>
      <c r="I43" s="14" t="s">
        <v>2</v>
      </c>
      <c r="J43" s="189">
        <v>76607.5</v>
      </c>
      <c r="K43">
        <v>3</v>
      </c>
    </row>
    <row r="44" spans="3:11" ht="15.75">
      <c r="C44" s="14" t="s">
        <v>14</v>
      </c>
      <c r="D44" s="189">
        <v>81391.4</v>
      </c>
      <c r="E44" s="27">
        <v>4</v>
      </c>
      <c r="F44" s="14" t="s">
        <v>14</v>
      </c>
      <c r="G44" s="189">
        <v>81.4</v>
      </c>
      <c r="H44" s="145"/>
      <c r="I44" s="14" t="s">
        <v>6</v>
      </c>
      <c r="J44" s="189">
        <v>75641.5</v>
      </c>
      <c r="K44">
        <v>4</v>
      </c>
    </row>
    <row r="45" spans="3:11" ht="15.75">
      <c r="C45" s="14" t="s">
        <v>8</v>
      </c>
      <c r="D45" s="189">
        <v>76763</v>
      </c>
      <c r="E45" s="27">
        <v>5</v>
      </c>
      <c r="F45" s="14" t="s">
        <v>8</v>
      </c>
      <c r="G45" s="189">
        <v>76.8</v>
      </c>
      <c r="H45" s="145"/>
      <c r="I45" s="14" t="s">
        <v>8</v>
      </c>
      <c r="J45" s="189">
        <v>67594</v>
      </c>
      <c r="K45">
        <v>5</v>
      </c>
    </row>
    <row r="46" spans="3:11" ht="15.75">
      <c r="C46" s="14" t="s">
        <v>11</v>
      </c>
      <c r="D46" s="189">
        <v>60268</v>
      </c>
      <c r="E46" s="27">
        <v>6</v>
      </c>
      <c r="F46" s="14" t="s">
        <v>11</v>
      </c>
      <c r="G46" s="189">
        <v>60.3</v>
      </c>
      <c r="H46" s="145"/>
      <c r="I46" s="14" t="s">
        <v>11</v>
      </c>
      <c r="J46" s="189">
        <v>53522</v>
      </c>
      <c r="K46">
        <v>6</v>
      </c>
    </row>
    <row r="47" spans="3:11" ht="15.75">
      <c r="C47" s="14" t="s">
        <v>10</v>
      </c>
      <c r="D47" s="189">
        <v>56845.3</v>
      </c>
      <c r="E47" s="27">
        <v>7</v>
      </c>
      <c r="F47" s="14" t="s">
        <v>10</v>
      </c>
      <c r="G47" s="189">
        <v>56.8</v>
      </c>
      <c r="H47" s="145"/>
      <c r="I47" s="14" t="s">
        <v>10</v>
      </c>
      <c r="J47" s="189">
        <v>49907.9</v>
      </c>
      <c r="K47">
        <v>7</v>
      </c>
    </row>
    <row r="48" spans="3:11" ht="15.75">
      <c r="C48" s="14" t="s">
        <v>3</v>
      </c>
      <c r="D48" s="189">
        <v>53100</v>
      </c>
      <c r="E48" s="27">
        <v>8</v>
      </c>
      <c r="F48" s="14" t="s">
        <v>3</v>
      </c>
      <c r="G48" s="189">
        <v>53.1</v>
      </c>
      <c r="H48" s="145"/>
      <c r="I48" s="14" t="s">
        <v>3</v>
      </c>
      <c r="J48" s="189">
        <v>46910</v>
      </c>
      <c r="K48">
        <v>8</v>
      </c>
    </row>
    <row r="49" spans="3:11" ht="15.75">
      <c r="C49" s="18" t="s">
        <v>1</v>
      </c>
      <c r="D49" s="193">
        <v>52902.7</v>
      </c>
      <c r="E49" s="27">
        <v>9</v>
      </c>
      <c r="F49" s="18" t="s">
        <v>1</v>
      </c>
      <c r="G49" s="193">
        <v>52.9</v>
      </c>
      <c r="H49" s="145"/>
      <c r="I49" s="18" t="s">
        <v>1</v>
      </c>
      <c r="J49" s="193">
        <v>46288</v>
      </c>
      <c r="K49">
        <v>9</v>
      </c>
    </row>
    <row r="50" spans="3:11" ht="15.75">
      <c r="C50" s="14" t="s">
        <v>53</v>
      </c>
      <c r="D50" s="189">
        <v>50813</v>
      </c>
      <c r="E50" s="27">
        <v>10</v>
      </c>
      <c r="F50" s="14" t="s">
        <v>53</v>
      </c>
      <c r="G50" s="189">
        <v>50.8</v>
      </c>
      <c r="H50" s="145"/>
      <c r="I50" s="14" t="s">
        <v>53</v>
      </c>
      <c r="J50" s="189">
        <v>45996</v>
      </c>
      <c r="K50">
        <v>10</v>
      </c>
    </row>
    <row r="51" spans="3:11" ht="15.75">
      <c r="C51" s="14" t="s">
        <v>7</v>
      </c>
      <c r="D51" s="189">
        <v>47741.9</v>
      </c>
      <c r="E51" s="27">
        <v>11</v>
      </c>
      <c r="F51" s="14" t="s">
        <v>7</v>
      </c>
      <c r="G51" s="189">
        <v>47.7</v>
      </c>
      <c r="H51" s="145"/>
      <c r="I51" s="14" t="s">
        <v>4</v>
      </c>
      <c r="J51" s="189">
        <v>41421.5</v>
      </c>
      <c r="K51">
        <v>11</v>
      </c>
    </row>
    <row r="52" spans="3:11" ht="15.75">
      <c r="C52" s="14" t="s">
        <v>4</v>
      </c>
      <c r="D52" s="189">
        <v>46560.4</v>
      </c>
      <c r="E52" s="27">
        <v>12</v>
      </c>
      <c r="F52" s="14" t="s">
        <v>4</v>
      </c>
      <c r="G52" s="189">
        <v>46.6</v>
      </c>
      <c r="H52" s="145"/>
      <c r="I52" s="14" t="s">
        <v>7</v>
      </c>
      <c r="J52" s="189">
        <v>41369.2</v>
      </c>
      <c r="K52">
        <v>12</v>
      </c>
    </row>
    <row r="53" spans="3:11" ht="15.75">
      <c r="C53" s="14" t="s">
        <v>17</v>
      </c>
      <c r="D53" s="189">
        <v>45424.8</v>
      </c>
      <c r="E53" s="27">
        <v>13</v>
      </c>
      <c r="F53" s="14" t="s">
        <v>17</v>
      </c>
      <c r="G53" s="189">
        <v>45.4</v>
      </c>
      <c r="H53" s="145"/>
      <c r="I53" s="14" t="s">
        <v>17</v>
      </c>
      <c r="J53" s="189">
        <v>41012.5</v>
      </c>
      <c r="K53">
        <v>13</v>
      </c>
    </row>
    <row r="54" spans="3:11" ht="15.75">
      <c r="C54" s="14" t="s">
        <v>12</v>
      </c>
      <c r="D54" s="189">
        <v>43185.5</v>
      </c>
      <c r="E54" s="27">
        <v>14</v>
      </c>
      <c r="F54" s="14" t="s">
        <v>12</v>
      </c>
      <c r="G54" s="189">
        <v>43.2</v>
      </c>
      <c r="H54" s="145"/>
      <c r="I54" s="14" t="s">
        <v>12</v>
      </c>
      <c r="J54" s="189">
        <v>38944.6</v>
      </c>
      <c r="K54">
        <v>14</v>
      </c>
    </row>
    <row r="57" spans="3:12" ht="15.75">
      <c r="C57" s="79" t="s">
        <v>2</v>
      </c>
      <c r="D57" s="80">
        <v>428899.6</v>
      </c>
      <c r="E57" s="81">
        <v>4052731</v>
      </c>
      <c r="F57" s="82">
        <f>D57/E57*1000000</f>
        <v>105829.77256570938</v>
      </c>
      <c r="G57" s="81"/>
      <c r="H57" s="81"/>
      <c r="K57" s="47"/>
      <c r="L57" s="34"/>
    </row>
    <row r="58" spans="3:12" ht="15.75">
      <c r="C58" s="79" t="s">
        <v>17</v>
      </c>
      <c r="D58" s="80">
        <v>36189.2</v>
      </c>
      <c r="E58" s="81">
        <v>703220</v>
      </c>
      <c r="F58" s="82">
        <f aca="true" t="shared" si="0" ref="F58:F71">D58/E58*1000000</f>
        <v>51462.131338699124</v>
      </c>
      <c r="G58" s="81"/>
      <c r="H58" s="81"/>
      <c r="I58" s="14" t="s">
        <v>12</v>
      </c>
      <c r="J58" s="84">
        <v>120.1401745569955</v>
      </c>
      <c r="K58" s="47"/>
      <c r="L58" s="34"/>
    </row>
    <row r="59" spans="3:12" ht="15.75">
      <c r="C59" s="79" t="s">
        <v>12</v>
      </c>
      <c r="D59" s="80">
        <v>39412.7</v>
      </c>
      <c r="E59" s="81">
        <v>840391</v>
      </c>
      <c r="F59" s="82">
        <f t="shared" si="0"/>
        <v>46898.05102624849</v>
      </c>
      <c r="G59" s="81"/>
      <c r="H59" s="81"/>
      <c r="I59" s="18" t="s">
        <v>1</v>
      </c>
      <c r="J59" s="84">
        <v>117.46187211417379</v>
      </c>
      <c r="K59" s="45"/>
      <c r="L59" s="34"/>
    </row>
    <row r="60" spans="3:12" ht="15.75">
      <c r="C60" s="79" t="s">
        <v>6</v>
      </c>
      <c r="D60" s="80">
        <v>369299.3</v>
      </c>
      <c r="E60" s="81">
        <v>3762809</v>
      </c>
      <c r="F60" s="82">
        <f t="shared" si="0"/>
        <v>98144.5776280433</v>
      </c>
      <c r="G60" s="81"/>
      <c r="H60" s="81"/>
      <c r="I60" s="14" t="s">
        <v>6</v>
      </c>
      <c r="J60" s="85">
        <v>113.25845762670166</v>
      </c>
      <c r="K60" s="47"/>
      <c r="L60" s="34"/>
    </row>
    <row r="61" spans="3:12" ht="15.75">
      <c r="C61" s="86" t="s">
        <v>1</v>
      </c>
      <c r="D61" s="80">
        <v>90593.4</v>
      </c>
      <c r="E61" s="81">
        <v>1532736</v>
      </c>
      <c r="F61" s="82">
        <f t="shared" si="0"/>
        <v>59105.67769009144</v>
      </c>
      <c r="G61" s="81"/>
      <c r="H61" s="81"/>
      <c r="I61" s="14" t="s">
        <v>2</v>
      </c>
      <c r="J61" s="85">
        <v>112.20075468585686</v>
      </c>
      <c r="K61" s="48"/>
      <c r="L61" s="34"/>
    </row>
    <row r="62" spans="3:12" ht="15.75">
      <c r="C62" s="79" t="s">
        <v>4</v>
      </c>
      <c r="D62" s="80">
        <v>62352.7</v>
      </c>
      <c r="E62" s="81">
        <v>1282567</v>
      </c>
      <c r="F62" s="82">
        <f t="shared" si="0"/>
        <v>48615.54990889365</v>
      </c>
      <c r="G62" s="81"/>
      <c r="H62" s="81"/>
      <c r="I62" s="14" t="s">
        <v>7</v>
      </c>
      <c r="J62" s="85">
        <v>111.97079715864247</v>
      </c>
      <c r="K62" s="47"/>
      <c r="L62" s="34"/>
    </row>
    <row r="63" spans="3:12" ht="15.75">
      <c r="C63" s="79" t="s">
        <v>14</v>
      </c>
      <c r="D63" s="80">
        <v>278260.4</v>
      </c>
      <c r="E63" s="81">
        <v>2718227</v>
      </c>
      <c r="F63" s="82">
        <f t="shared" si="0"/>
        <v>102368.34524857564</v>
      </c>
      <c r="G63" s="81"/>
      <c r="H63" s="81"/>
      <c r="I63" s="14" t="s">
        <v>4</v>
      </c>
      <c r="J63" s="85">
        <v>111.0007597534326</v>
      </c>
      <c r="K63" s="47"/>
      <c r="L63" s="34"/>
    </row>
    <row r="64" spans="3:12" ht="15.75">
      <c r="C64" s="79" t="s">
        <v>7</v>
      </c>
      <c r="D64" s="80">
        <v>78138.5</v>
      </c>
      <c r="E64" s="81">
        <v>1413257</v>
      </c>
      <c r="F64" s="82">
        <f t="shared" si="0"/>
        <v>55289.660691579804</v>
      </c>
      <c r="G64" s="81"/>
      <c r="H64" s="81"/>
      <c r="I64" s="14" t="s">
        <v>8</v>
      </c>
      <c r="J64" s="85">
        <v>110.36052778293997</v>
      </c>
      <c r="K64" s="47"/>
      <c r="L64" s="34"/>
    </row>
    <row r="65" spans="3:12" ht="15.75">
      <c r="C65" s="79" t="s">
        <v>8</v>
      </c>
      <c r="D65" s="80">
        <v>314054</v>
      </c>
      <c r="E65" s="81">
        <v>3359816</v>
      </c>
      <c r="F65" s="82">
        <f t="shared" si="0"/>
        <v>93473.57117175464</v>
      </c>
      <c r="G65" s="81"/>
      <c r="H65" s="81"/>
      <c r="I65" s="14" t="s">
        <v>3</v>
      </c>
      <c r="J65" s="87">
        <v>109.83109272664598</v>
      </c>
      <c r="K65" s="47"/>
      <c r="L65" s="34"/>
    </row>
    <row r="66" spans="3:12" ht="15.75">
      <c r="C66" s="79" t="s">
        <v>3</v>
      </c>
      <c r="D66" s="80">
        <v>125959.2</v>
      </c>
      <c r="E66" s="81">
        <v>2119003</v>
      </c>
      <c r="F66" s="82">
        <f t="shared" si="0"/>
        <v>59442.671860304115</v>
      </c>
      <c r="G66" s="81"/>
      <c r="H66" s="81"/>
      <c r="I66" s="14" t="s">
        <v>11</v>
      </c>
      <c r="J66" s="85">
        <v>108.96378210754199</v>
      </c>
      <c r="K66" s="47"/>
      <c r="L66" s="34"/>
    </row>
    <row r="67" spans="3:12" ht="15.75">
      <c r="C67" s="79" t="s">
        <v>11</v>
      </c>
      <c r="D67" s="80">
        <v>93729.3</v>
      </c>
      <c r="E67" s="81">
        <v>1388021</v>
      </c>
      <c r="F67" s="82">
        <f t="shared" si="0"/>
        <v>67527.29245450898</v>
      </c>
      <c r="G67" s="81"/>
      <c r="H67" s="81"/>
      <c r="I67" s="14" t="s">
        <v>17</v>
      </c>
      <c r="J67" s="85">
        <v>107.24993568605439</v>
      </c>
      <c r="K67" s="47"/>
      <c r="L67" s="34"/>
    </row>
    <row r="68" spans="3:12" ht="15.75">
      <c r="C68" s="79" t="s">
        <v>5</v>
      </c>
      <c r="D68" s="80">
        <v>387216.7</v>
      </c>
      <c r="E68" s="81">
        <v>3172787</v>
      </c>
      <c r="F68" s="82">
        <f t="shared" si="0"/>
        <v>122043.08073627381</v>
      </c>
      <c r="G68" s="81"/>
      <c r="H68" s="81"/>
      <c r="I68" s="14" t="s">
        <v>53</v>
      </c>
      <c r="J68" s="85">
        <v>106.85579196217493</v>
      </c>
      <c r="K68" s="47"/>
      <c r="L68" s="34"/>
    </row>
    <row r="69" spans="3:12" ht="15.75">
      <c r="C69" s="79" t="s">
        <v>53</v>
      </c>
      <c r="D69" s="80">
        <v>155023.3</v>
      </c>
      <c r="E69" s="81">
        <v>2583808</v>
      </c>
      <c r="F69" s="82">
        <f t="shared" si="0"/>
        <v>59997.9952070742</v>
      </c>
      <c r="G69" s="81"/>
      <c r="H69" s="81"/>
      <c r="I69" s="14" t="s">
        <v>10</v>
      </c>
      <c r="J69" s="85">
        <v>105.51082563418232</v>
      </c>
      <c r="K69" s="47"/>
      <c r="L69" s="34"/>
    </row>
    <row r="70" spans="3:12" ht="15.75">
      <c r="C70" s="79" t="s">
        <v>10</v>
      </c>
      <c r="D70" s="80">
        <v>85312.9</v>
      </c>
      <c r="E70" s="81">
        <v>1312208</v>
      </c>
      <c r="F70" s="82">
        <f t="shared" si="0"/>
        <v>65014.769000036584</v>
      </c>
      <c r="G70" s="81"/>
      <c r="H70" s="81"/>
      <c r="I70" s="14" t="s">
        <v>5</v>
      </c>
      <c r="J70" s="85">
        <v>103.97545135371419</v>
      </c>
      <c r="K70" s="49"/>
      <c r="L70" s="34"/>
    </row>
    <row r="71" spans="3:12" ht="15.75">
      <c r="C71" s="81"/>
      <c r="D71" s="81">
        <f>SUM(D57:D70)</f>
        <v>2544441.1999999997</v>
      </c>
      <c r="E71" s="81">
        <f>SUM(E57:E70)</f>
        <v>30241581</v>
      </c>
      <c r="F71" s="82">
        <f t="shared" si="0"/>
        <v>84137.17523564657</v>
      </c>
      <c r="G71" s="81"/>
      <c r="H71" s="81"/>
      <c r="I71" s="14" t="s">
        <v>14</v>
      </c>
      <c r="J71" s="85">
        <v>98.01867933026224</v>
      </c>
      <c r="L71" s="34"/>
    </row>
    <row r="72" spans="3:10" ht="15.75">
      <c r="C72" s="81"/>
      <c r="D72" s="81"/>
      <c r="E72" s="81"/>
      <c r="F72" s="82"/>
      <c r="G72" s="81"/>
      <c r="H72" s="81"/>
      <c r="I72" s="11"/>
      <c r="J72" s="11"/>
    </row>
    <row r="73" spans="2:10" ht="15.75">
      <c r="B73" t="s">
        <v>13</v>
      </c>
      <c r="C73" s="56">
        <v>2009</v>
      </c>
      <c r="D73" s="119">
        <v>14516900</v>
      </c>
      <c r="E73" s="56">
        <v>141903979</v>
      </c>
      <c r="F73" s="120">
        <f>D73/E73*1000000</f>
        <v>102300.86641897477</v>
      </c>
      <c r="G73" s="71">
        <f>F73/F74*100</f>
        <v>104.86838540230292</v>
      </c>
      <c r="H73" s="81"/>
      <c r="I73" s="81"/>
      <c r="J73" s="81"/>
    </row>
    <row r="74" spans="3:10" ht="15.75">
      <c r="C74" s="56">
        <v>2008</v>
      </c>
      <c r="D74" s="121">
        <v>13853200</v>
      </c>
      <c r="E74" s="56">
        <v>142008838</v>
      </c>
      <c r="F74" s="120">
        <f>D74/E74*1000000</f>
        <v>97551.67491758506</v>
      </c>
      <c r="G74" s="84"/>
      <c r="H74" s="81"/>
      <c r="I74" s="81"/>
      <c r="J74" s="81"/>
    </row>
    <row r="75" spans="3:10" ht="15.75">
      <c r="C75" s="181" t="s">
        <v>72</v>
      </c>
      <c r="D75" s="182">
        <v>3607600</v>
      </c>
      <c r="E75" s="181">
        <v>141914500</v>
      </c>
      <c r="F75" s="183">
        <f>D75/E75*1000000</f>
        <v>25420.940073072165</v>
      </c>
      <c r="G75" s="84"/>
      <c r="H75" s="81"/>
      <c r="I75" s="81"/>
      <c r="J75" s="81"/>
    </row>
    <row r="76" spans="3:10" ht="15.75">
      <c r="C76" s="181" t="s">
        <v>74</v>
      </c>
      <c r="D76" s="182">
        <v>7535300</v>
      </c>
      <c r="E76" s="181">
        <v>141914500</v>
      </c>
      <c r="F76" s="183">
        <f>D76/E76*1000000</f>
        <v>53097.4636136547</v>
      </c>
      <c r="G76" s="84"/>
      <c r="H76" s="81"/>
      <c r="I76" s="81"/>
      <c r="J76" s="81"/>
    </row>
    <row r="77" spans="2:10" ht="15.75">
      <c r="B77" t="s">
        <v>58</v>
      </c>
      <c r="C77" s="81"/>
      <c r="D77" s="81"/>
      <c r="E77" s="81"/>
      <c r="F77" s="81"/>
      <c r="G77" s="84"/>
      <c r="H77" s="81"/>
      <c r="I77" s="81"/>
      <c r="J77" s="81"/>
    </row>
    <row r="78" spans="3:10" ht="15.75">
      <c r="C78" s="81">
        <v>2008</v>
      </c>
      <c r="D78" s="81">
        <v>2544441.1999999997</v>
      </c>
      <c r="E78" s="81">
        <v>30241581</v>
      </c>
      <c r="F78" s="82">
        <f>D78/E78*1000000</f>
        <v>84137.17523564657</v>
      </c>
      <c r="G78" s="84">
        <f>F78/F79*100</f>
        <v>132.69031616804557</v>
      </c>
      <c r="H78" s="81"/>
      <c r="I78" s="81"/>
      <c r="J78" s="81"/>
    </row>
    <row r="79" spans="3:10" ht="15.75">
      <c r="C79" s="81">
        <v>2007</v>
      </c>
      <c r="D79" s="81">
        <v>1920894.5</v>
      </c>
      <c r="E79" s="81">
        <v>30293874</v>
      </c>
      <c r="F79" s="82">
        <f>D79/E79*1000000</f>
        <v>63408.67793930878</v>
      </c>
      <c r="G79" s="81"/>
      <c r="H79" s="81"/>
      <c r="I79" s="81"/>
      <c r="J79" s="81"/>
    </row>
    <row r="80" spans="3:10" ht="12.75">
      <c r="C80" s="81"/>
      <c r="D80" s="81"/>
      <c r="E80" s="81"/>
      <c r="F80" s="81"/>
      <c r="G80" s="81"/>
      <c r="H80" s="81"/>
      <c r="I80" s="81"/>
      <c r="J80" s="81"/>
    </row>
    <row r="81" spans="3:10" ht="12.75">
      <c r="C81" s="81" t="s">
        <v>1</v>
      </c>
      <c r="D81" s="81">
        <v>21848643.8</v>
      </c>
      <c r="E81" s="81">
        <v>1528488</v>
      </c>
      <c r="F81" s="81">
        <f>D81/E81*1000</f>
        <v>14294.285463804754</v>
      </c>
      <c r="G81" s="81"/>
      <c r="H81" s="81"/>
      <c r="I81" s="81"/>
      <c r="J81" s="81"/>
    </row>
    <row r="82" spans="3:10" ht="12.75">
      <c r="C82" s="81"/>
      <c r="D82" s="81">
        <v>21848643.8</v>
      </c>
      <c r="E82" s="81">
        <v>1530612</v>
      </c>
      <c r="F82" s="81">
        <f>D82/E82*1000</f>
        <v>14274.449566578598</v>
      </c>
      <c r="G82" s="81"/>
      <c r="H82" s="81"/>
      <c r="I82" s="81"/>
      <c r="J82" s="81"/>
    </row>
    <row r="84" ht="15.75">
      <c r="C84" s="72"/>
    </row>
    <row r="85" ht="15.75">
      <c r="C85" s="72"/>
    </row>
    <row r="86" ht="15.75">
      <c r="C86" s="72"/>
    </row>
    <row r="87" ht="15.75">
      <c r="C87" s="72"/>
    </row>
    <row r="88" ht="15.75">
      <c r="C88" s="73"/>
    </row>
    <row r="89" ht="15.75">
      <c r="C89" s="72"/>
    </row>
    <row r="90" ht="15.75">
      <c r="C90" s="72"/>
    </row>
    <row r="91" ht="15.75">
      <c r="C91" s="72"/>
    </row>
    <row r="92" ht="15.75">
      <c r="C92" s="72"/>
    </row>
    <row r="93" ht="15.75">
      <c r="C93" s="72"/>
    </row>
    <row r="94" ht="15.75">
      <c r="C94" s="72"/>
    </row>
    <row r="95" ht="15.75">
      <c r="C95" s="72"/>
    </row>
    <row r="96" ht="15.75">
      <c r="C96" s="72"/>
    </row>
    <row r="97" ht="15.75">
      <c r="C97" s="72"/>
    </row>
  </sheetData>
  <sheetProtection/>
  <mergeCells count="1">
    <mergeCell ref="A1:H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Header>&amp;R29</oddHeader>
  </headerFooter>
  <colBreaks count="1" manualBreakCount="1">
    <brk id="17" max="65535" man="1"/>
  </col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77"/>
  <sheetViews>
    <sheetView workbookViewId="0" topLeftCell="A13">
      <selection activeCell="H14" sqref="H14"/>
    </sheetView>
  </sheetViews>
  <sheetFormatPr defaultColWidth="9.33203125" defaultRowHeight="12.75"/>
  <cols>
    <col min="3" max="3" width="21.16015625" style="0" customWidth="1"/>
    <col min="4" max="4" width="12.5" style="0" customWidth="1"/>
    <col min="5" max="5" width="12.33203125" style="0" customWidth="1"/>
    <col min="6" max="6" width="19.83203125" style="0" customWidth="1"/>
    <col min="7" max="7" width="8.5" style="0" customWidth="1"/>
    <col min="9" max="9" width="24.66015625" style="0" customWidth="1"/>
    <col min="10" max="10" width="9.66015625" style="0" bestFit="1" customWidth="1"/>
    <col min="11" max="11" width="9.5" style="0" bestFit="1" customWidth="1"/>
  </cols>
  <sheetData>
    <row r="1" spans="1:14" ht="19.5" customHeight="1">
      <c r="A1" s="222" t="s">
        <v>41</v>
      </c>
      <c r="B1" s="222"/>
      <c r="C1" s="222"/>
      <c r="D1" s="222"/>
      <c r="E1" s="222"/>
      <c r="F1" s="222"/>
      <c r="G1" s="222"/>
      <c r="H1" s="222"/>
      <c r="I1" s="16"/>
      <c r="J1" s="16"/>
      <c r="K1" s="16"/>
      <c r="L1" s="16"/>
      <c r="M1" s="13"/>
      <c r="N1" s="13"/>
    </row>
    <row r="2" spans="1:6" ht="78.75" customHeight="1">
      <c r="A2" s="1"/>
      <c r="B2" s="1"/>
      <c r="C2" s="11"/>
      <c r="D2" s="53" t="s">
        <v>123</v>
      </c>
      <c r="E2" s="53" t="s">
        <v>118</v>
      </c>
      <c r="F2" s="53" t="s">
        <v>107</v>
      </c>
    </row>
    <row r="3" spans="3:10" ht="19.5" customHeight="1">
      <c r="C3" s="14" t="s">
        <v>2</v>
      </c>
      <c r="D3" s="189">
        <v>3430.7</v>
      </c>
      <c r="E3" s="189">
        <v>3084.8</v>
      </c>
      <c r="F3" s="189">
        <v>102.1</v>
      </c>
      <c r="I3" s="14" t="s">
        <v>6</v>
      </c>
      <c r="J3" s="189">
        <v>110.8</v>
      </c>
    </row>
    <row r="4" spans="3:10" ht="19.5" customHeight="1">
      <c r="C4" s="14" t="s">
        <v>17</v>
      </c>
      <c r="D4" s="189">
        <v>2658.4</v>
      </c>
      <c r="E4" s="189">
        <v>2532.5</v>
      </c>
      <c r="F4" s="189">
        <v>96</v>
      </c>
      <c r="I4" s="14" t="s">
        <v>11</v>
      </c>
      <c r="J4" s="189">
        <v>108.9</v>
      </c>
    </row>
    <row r="5" spans="3:10" ht="19.5" customHeight="1">
      <c r="C5" s="14" t="s">
        <v>12</v>
      </c>
      <c r="D5" s="189">
        <v>1458.8</v>
      </c>
      <c r="E5" s="189">
        <v>1354.6</v>
      </c>
      <c r="F5" s="189">
        <v>103.3</v>
      </c>
      <c r="I5" s="18" t="s">
        <v>1</v>
      </c>
      <c r="J5" s="193">
        <v>108</v>
      </c>
    </row>
    <row r="6" spans="3:10" ht="19.5" customHeight="1">
      <c r="C6" s="14" t="s">
        <v>6</v>
      </c>
      <c r="D6" s="189">
        <v>4127.320432633319</v>
      </c>
      <c r="E6" s="189">
        <v>3472.9</v>
      </c>
      <c r="F6" s="189">
        <v>110.8</v>
      </c>
      <c r="I6" s="14" t="s">
        <v>5</v>
      </c>
      <c r="J6" s="189">
        <v>106.1</v>
      </c>
    </row>
    <row r="7" spans="3:10" ht="19.5" customHeight="1">
      <c r="C7" s="18" t="s">
        <v>1</v>
      </c>
      <c r="D7" s="193">
        <v>3337.9</v>
      </c>
      <c r="E7" s="193">
        <v>2970</v>
      </c>
      <c r="F7" s="193">
        <v>108</v>
      </c>
      <c r="I7" s="14" t="s">
        <v>8</v>
      </c>
      <c r="J7" s="189">
        <v>104.4</v>
      </c>
    </row>
    <row r="8" spans="3:10" ht="19.5" customHeight="1">
      <c r="C8" s="14" t="s">
        <v>4</v>
      </c>
      <c r="D8" s="189">
        <v>2447.2</v>
      </c>
      <c r="E8" s="189">
        <v>2311.4</v>
      </c>
      <c r="F8" s="189">
        <v>99.4</v>
      </c>
      <c r="I8" s="14" t="s">
        <v>12</v>
      </c>
      <c r="J8" s="189">
        <v>103.3</v>
      </c>
    </row>
    <row r="9" spans="3:10" ht="19.5" customHeight="1">
      <c r="C9" s="14" t="s">
        <v>14</v>
      </c>
      <c r="D9" s="189">
        <v>5054.5</v>
      </c>
      <c r="E9" s="189">
        <v>5481.8</v>
      </c>
      <c r="F9" s="189">
        <v>81.6</v>
      </c>
      <c r="I9" s="14" t="s">
        <v>7</v>
      </c>
      <c r="J9" s="189">
        <v>103</v>
      </c>
    </row>
    <row r="10" spans="3:10" ht="19.5" customHeight="1">
      <c r="C10" s="14" t="s">
        <v>7</v>
      </c>
      <c r="D10" s="189">
        <v>3827.2</v>
      </c>
      <c r="E10" s="189">
        <v>3541.2</v>
      </c>
      <c r="F10" s="189">
        <v>103</v>
      </c>
      <c r="I10" s="14" t="s">
        <v>2</v>
      </c>
      <c r="J10" s="189">
        <v>102.1</v>
      </c>
    </row>
    <row r="11" spans="3:11" ht="19.5" customHeight="1">
      <c r="C11" s="14" t="s">
        <v>8</v>
      </c>
      <c r="D11" s="189">
        <v>3494.5</v>
      </c>
      <c r="E11" s="189">
        <v>3165</v>
      </c>
      <c r="F11" s="189">
        <v>104.4</v>
      </c>
      <c r="I11" s="14" t="s">
        <v>4</v>
      </c>
      <c r="J11" s="189">
        <v>99.4</v>
      </c>
      <c r="K11" s="34">
        <f aca="true" t="shared" si="0" ref="K11:K16">100-J11</f>
        <v>0.5999999999999943</v>
      </c>
    </row>
    <row r="12" spans="3:11" ht="19.5" customHeight="1">
      <c r="C12" s="14" t="s">
        <v>3</v>
      </c>
      <c r="D12" s="189">
        <v>3200</v>
      </c>
      <c r="E12" s="189">
        <v>3162</v>
      </c>
      <c r="F12" s="189">
        <v>97.4</v>
      </c>
      <c r="I12" s="14" t="s">
        <v>10</v>
      </c>
      <c r="J12" s="189">
        <v>98</v>
      </c>
      <c r="K12" s="34">
        <f t="shared" si="0"/>
        <v>2</v>
      </c>
    </row>
    <row r="13" spans="3:11" ht="19.5" customHeight="1">
      <c r="C13" s="14" t="s">
        <v>11</v>
      </c>
      <c r="D13" s="189">
        <v>2732</v>
      </c>
      <c r="E13" s="189">
        <v>2341</v>
      </c>
      <c r="F13" s="189">
        <v>108.9</v>
      </c>
      <c r="I13" s="14" t="s">
        <v>3</v>
      </c>
      <c r="J13" s="189">
        <v>97.4</v>
      </c>
      <c r="K13" s="34">
        <f t="shared" si="0"/>
        <v>2.5999999999999943</v>
      </c>
    </row>
    <row r="14" spans="3:11" ht="19.5" customHeight="1">
      <c r="C14" s="14" t="s">
        <v>5</v>
      </c>
      <c r="D14" s="189">
        <v>4296.9</v>
      </c>
      <c r="E14" s="189">
        <v>3744.7</v>
      </c>
      <c r="F14" s="189">
        <v>106.1</v>
      </c>
      <c r="I14" s="14" t="s">
        <v>17</v>
      </c>
      <c r="J14" s="189">
        <v>96</v>
      </c>
      <c r="K14" s="34">
        <f t="shared" si="0"/>
        <v>4</v>
      </c>
    </row>
    <row r="15" spans="3:11" ht="19.5" customHeight="1">
      <c r="C15" s="14" t="s">
        <v>53</v>
      </c>
      <c r="D15" s="189">
        <v>2061</v>
      </c>
      <c r="E15" s="189">
        <v>2119</v>
      </c>
      <c r="F15" s="189">
        <v>93.4</v>
      </c>
      <c r="I15" s="14" t="s">
        <v>53</v>
      </c>
      <c r="J15" s="189">
        <v>93.4</v>
      </c>
      <c r="K15" s="34">
        <f t="shared" si="0"/>
        <v>6.599999999999994</v>
      </c>
    </row>
    <row r="16" spans="3:11" ht="19.5" customHeight="1">
      <c r="C16" s="14" t="s">
        <v>10</v>
      </c>
      <c r="D16" s="189">
        <v>1248.7</v>
      </c>
      <c r="E16" s="189">
        <v>1201</v>
      </c>
      <c r="F16" s="189">
        <v>98</v>
      </c>
      <c r="I16" s="14" t="s">
        <v>14</v>
      </c>
      <c r="J16" s="189">
        <v>81.6</v>
      </c>
      <c r="K16" s="34">
        <f t="shared" si="0"/>
        <v>18.400000000000006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>
      <c r="K24" s="2"/>
    </row>
    <row r="25" ht="19.5" customHeight="1">
      <c r="K25" s="2"/>
    </row>
    <row r="26" ht="19.5" customHeight="1">
      <c r="K26" s="2"/>
    </row>
    <row r="27" ht="19.5" customHeight="1">
      <c r="K27" s="3"/>
    </row>
    <row r="28" ht="19.5" customHeight="1">
      <c r="K28" s="2"/>
    </row>
    <row r="29" ht="19.5" customHeight="1">
      <c r="K29" s="2"/>
    </row>
    <row r="30" ht="19.5" customHeight="1">
      <c r="K30" s="2"/>
    </row>
    <row r="31" ht="19.5" customHeight="1">
      <c r="K31" s="2"/>
    </row>
    <row r="32" ht="19.5" customHeight="1">
      <c r="K32" s="2"/>
    </row>
    <row r="33" ht="19.5" customHeight="1">
      <c r="K33" s="2"/>
    </row>
    <row r="34" ht="19.5" customHeight="1">
      <c r="K34" s="2"/>
    </row>
    <row r="35" ht="19.5" customHeight="1">
      <c r="K35" s="2"/>
    </row>
    <row r="36" ht="19.5" customHeight="1">
      <c r="K36" s="2"/>
    </row>
    <row r="37" ht="19.5" customHeight="1">
      <c r="K37" s="2"/>
    </row>
    <row r="38" ht="19.5" customHeight="1"/>
    <row r="39" spans="4:10" ht="19.5" customHeight="1">
      <c r="D39">
        <v>2010</v>
      </c>
      <c r="G39">
        <v>2010</v>
      </c>
      <c r="J39">
        <v>2009</v>
      </c>
    </row>
    <row r="40" spans="3:11" ht="12.75">
      <c r="C40" t="s">
        <v>15</v>
      </c>
      <c r="D40" s="51" t="s">
        <v>87</v>
      </c>
      <c r="E40" t="s">
        <v>16</v>
      </c>
      <c r="G40" s="51" t="s">
        <v>74</v>
      </c>
      <c r="H40" t="s">
        <v>13</v>
      </c>
      <c r="I40" t="s">
        <v>15</v>
      </c>
      <c r="J40" s="51" t="s">
        <v>74</v>
      </c>
      <c r="K40" t="s">
        <v>16</v>
      </c>
    </row>
    <row r="41" spans="3:11" ht="15.75">
      <c r="C41" s="14" t="s">
        <v>14</v>
      </c>
      <c r="D41" s="189">
        <v>5054.5</v>
      </c>
      <c r="E41">
        <v>1</v>
      </c>
      <c r="F41" s="14" t="s">
        <v>14</v>
      </c>
      <c r="G41" s="189">
        <v>5.1</v>
      </c>
      <c r="H41" s="145"/>
      <c r="I41" s="14" t="s">
        <v>14</v>
      </c>
      <c r="J41" s="189">
        <v>5481.8</v>
      </c>
      <c r="K41">
        <v>1</v>
      </c>
    </row>
    <row r="42" spans="3:11" ht="15.75">
      <c r="C42" s="14" t="s">
        <v>5</v>
      </c>
      <c r="D42" s="189">
        <v>4296.9</v>
      </c>
      <c r="E42">
        <v>2</v>
      </c>
      <c r="F42" s="14" t="s">
        <v>5</v>
      </c>
      <c r="G42" s="189">
        <v>4.3</v>
      </c>
      <c r="H42" s="145"/>
      <c r="I42" s="14" t="s">
        <v>5</v>
      </c>
      <c r="J42" s="189">
        <v>3744.7</v>
      </c>
      <c r="K42">
        <v>2</v>
      </c>
    </row>
    <row r="43" spans="3:11" ht="15.75">
      <c r="C43" s="14" t="s">
        <v>6</v>
      </c>
      <c r="D43" s="189">
        <v>4127.320432633319</v>
      </c>
      <c r="E43">
        <v>3</v>
      </c>
      <c r="F43" s="14" t="s">
        <v>6</v>
      </c>
      <c r="G43" s="189">
        <v>4.1</v>
      </c>
      <c r="H43" s="145"/>
      <c r="I43" s="14" t="s">
        <v>7</v>
      </c>
      <c r="J43" s="189">
        <v>3541.2</v>
      </c>
      <c r="K43">
        <v>3</v>
      </c>
    </row>
    <row r="44" spans="3:11" ht="15.75">
      <c r="C44" s="14" t="s">
        <v>7</v>
      </c>
      <c r="D44" s="189">
        <v>3827.2</v>
      </c>
      <c r="E44">
        <v>4</v>
      </c>
      <c r="F44" s="14" t="s">
        <v>7</v>
      </c>
      <c r="G44" s="189">
        <v>3.8</v>
      </c>
      <c r="H44" s="145"/>
      <c r="I44" s="14" t="s">
        <v>6</v>
      </c>
      <c r="J44" s="189">
        <v>3472.9</v>
      </c>
      <c r="K44">
        <v>4</v>
      </c>
    </row>
    <row r="45" spans="3:11" ht="15" customHeight="1">
      <c r="C45" s="14" t="s">
        <v>8</v>
      </c>
      <c r="D45" s="189">
        <v>3494.5</v>
      </c>
      <c r="E45">
        <v>5</v>
      </c>
      <c r="F45" s="14" t="s">
        <v>8</v>
      </c>
      <c r="G45" s="189">
        <v>3.5</v>
      </c>
      <c r="H45" s="145"/>
      <c r="I45" s="14" t="s">
        <v>8</v>
      </c>
      <c r="J45" s="189">
        <v>3165</v>
      </c>
      <c r="K45">
        <v>5</v>
      </c>
    </row>
    <row r="46" spans="3:11" ht="14.25" customHeight="1">
      <c r="C46" s="14" t="s">
        <v>2</v>
      </c>
      <c r="D46" s="189">
        <v>3430.7</v>
      </c>
      <c r="E46">
        <v>6</v>
      </c>
      <c r="F46" s="14" t="s">
        <v>2</v>
      </c>
      <c r="G46" s="189">
        <v>3.4</v>
      </c>
      <c r="H46" s="145"/>
      <c r="I46" s="14" t="s">
        <v>3</v>
      </c>
      <c r="J46" s="189">
        <v>3162</v>
      </c>
      <c r="K46">
        <v>6</v>
      </c>
    </row>
    <row r="47" spans="3:11" ht="15.75">
      <c r="C47" s="18" t="s">
        <v>1</v>
      </c>
      <c r="D47" s="193">
        <v>3337.9</v>
      </c>
      <c r="E47">
        <v>7</v>
      </c>
      <c r="F47" s="18" t="s">
        <v>1</v>
      </c>
      <c r="G47" s="193">
        <v>3.3</v>
      </c>
      <c r="H47" s="145"/>
      <c r="I47" s="14" t="s">
        <v>2</v>
      </c>
      <c r="J47" s="189">
        <v>3084.8</v>
      </c>
      <c r="K47">
        <v>7</v>
      </c>
    </row>
    <row r="48" spans="3:11" ht="18" customHeight="1">
      <c r="C48" s="14" t="s">
        <v>3</v>
      </c>
      <c r="D48" s="189">
        <v>3200</v>
      </c>
      <c r="E48">
        <v>8</v>
      </c>
      <c r="F48" s="14" t="s">
        <v>3</v>
      </c>
      <c r="G48" s="189">
        <v>3.2</v>
      </c>
      <c r="H48" s="145"/>
      <c r="I48" s="18" t="s">
        <v>1</v>
      </c>
      <c r="J48" s="193">
        <v>2970</v>
      </c>
      <c r="K48">
        <v>8</v>
      </c>
    </row>
    <row r="49" spans="3:11" ht="15.75">
      <c r="C49" s="14" t="s">
        <v>11</v>
      </c>
      <c r="D49" s="189">
        <v>2732</v>
      </c>
      <c r="E49">
        <v>9</v>
      </c>
      <c r="F49" s="14" t="s">
        <v>11</v>
      </c>
      <c r="G49" s="189">
        <v>2.7</v>
      </c>
      <c r="H49" s="145"/>
      <c r="I49" s="14" t="s">
        <v>17</v>
      </c>
      <c r="J49" s="189">
        <v>2532.5</v>
      </c>
      <c r="K49">
        <v>9</v>
      </c>
    </row>
    <row r="50" spans="3:11" ht="15.75">
      <c r="C50" s="14" t="s">
        <v>17</v>
      </c>
      <c r="D50" s="189">
        <v>2658.4</v>
      </c>
      <c r="E50">
        <v>10</v>
      </c>
      <c r="F50" s="14" t="s">
        <v>17</v>
      </c>
      <c r="G50" s="189">
        <v>2.7</v>
      </c>
      <c r="H50" s="145"/>
      <c r="I50" s="14" t="s">
        <v>11</v>
      </c>
      <c r="J50" s="189">
        <v>2341</v>
      </c>
      <c r="K50">
        <v>10</v>
      </c>
    </row>
    <row r="51" spans="3:11" ht="15.75">
      <c r="C51" s="14" t="s">
        <v>4</v>
      </c>
      <c r="D51" s="189">
        <v>2447.2</v>
      </c>
      <c r="E51">
        <v>11</v>
      </c>
      <c r="F51" s="14" t="s">
        <v>4</v>
      </c>
      <c r="G51" s="189">
        <v>2.4</v>
      </c>
      <c r="H51" s="145"/>
      <c r="I51" s="14" t="s">
        <v>4</v>
      </c>
      <c r="J51" s="189">
        <v>2311.4</v>
      </c>
      <c r="K51">
        <v>11</v>
      </c>
    </row>
    <row r="52" spans="3:11" ht="15.75">
      <c r="C52" s="14" t="s">
        <v>53</v>
      </c>
      <c r="D52" s="189">
        <v>2061</v>
      </c>
      <c r="E52">
        <v>12</v>
      </c>
      <c r="F52" s="14" t="s">
        <v>53</v>
      </c>
      <c r="G52" s="189">
        <v>2.1</v>
      </c>
      <c r="H52" s="145"/>
      <c r="I52" s="14" t="s">
        <v>53</v>
      </c>
      <c r="J52" s="189">
        <v>2119</v>
      </c>
      <c r="K52">
        <v>12</v>
      </c>
    </row>
    <row r="53" spans="3:11" ht="15.75">
      <c r="C53" s="14" t="s">
        <v>12</v>
      </c>
      <c r="D53" s="189">
        <v>1458.8</v>
      </c>
      <c r="E53">
        <v>13</v>
      </c>
      <c r="F53" s="14" t="s">
        <v>12</v>
      </c>
      <c r="G53" s="189">
        <v>1.5</v>
      </c>
      <c r="H53" s="145"/>
      <c r="I53" s="14" t="s">
        <v>12</v>
      </c>
      <c r="J53" s="189">
        <v>1354.6</v>
      </c>
      <c r="K53">
        <v>13</v>
      </c>
    </row>
    <row r="54" spans="3:11" ht="15.75">
      <c r="C54" s="14" t="s">
        <v>10</v>
      </c>
      <c r="D54" s="189">
        <v>1248.7</v>
      </c>
      <c r="E54">
        <v>14</v>
      </c>
      <c r="F54" s="14" t="s">
        <v>10</v>
      </c>
      <c r="G54" s="189">
        <v>1.2</v>
      </c>
      <c r="H54" s="145"/>
      <c r="I54" s="14" t="s">
        <v>10</v>
      </c>
      <c r="J54" s="189">
        <v>1201</v>
      </c>
      <c r="K54">
        <v>14</v>
      </c>
    </row>
    <row r="57" spans="3:7" ht="15.75">
      <c r="C57" s="14" t="s">
        <v>11</v>
      </c>
      <c r="D57" s="84">
        <v>120.54597701149426</v>
      </c>
      <c r="G57" s="34">
        <f>D41/D54</f>
        <v>4.047809722110995</v>
      </c>
    </row>
    <row r="58" spans="3:9" ht="15.75">
      <c r="C58" s="18" t="s">
        <v>1</v>
      </c>
      <c r="D58" s="84">
        <v>119.88700564971751</v>
      </c>
      <c r="E58" s="81"/>
      <c r="F58" s="81"/>
      <c r="G58" s="81"/>
      <c r="H58" s="81"/>
      <c r="I58" s="81"/>
    </row>
    <row r="59" spans="3:9" ht="15.75">
      <c r="C59" s="14" t="s">
        <v>6</v>
      </c>
      <c r="D59" s="85">
        <v>114.89737219400592</v>
      </c>
      <c r="E59" s="81"/>
      <c r="F59" s="81"/>
      <c r="G59" s="81"/>
      <c r="H59" s="81"/>
      <c r="I59" s="81"/>
    </row>
    <row r="60" spans="3:9" ht="15.75">
      <c r="C60" s="14" t="s">
        <v>5</v>
      </c>
      <c r="D60" s="85">
        <v>111.2848232848233</v>
      </c>
      <c r="E60" s="81"/>
      <c r="F60" s="81"/>
      <c r="G60" s="81"/>
      <c r="H60" s="81"/>
      <c r="I60" s="81"/>
    </row>
    <row r="61" spans="3:9" ht="15.75">
      <c r="C61" s="14" t="s">
        <v>12</v>
      </c>
      <c r="D61" s="87">
        <v>108.69775308045422</v>
      </c>
      <c r="E61" s="81"/>
      <c r="F61" s="81"/>
      <c r="G61" s="81"/>
      <c r="H61" s="81"/>
      <c r="I61" s="81"/>
    </row>
    <row r="62" spans="3:9" ht="15.75">
      <c r="C62" s="14" t="s">
        <v>2</v>
      </c>
      <c r="D62" s="85">
        <v>105.94682835820895</v>
      </c>
      <c r="E62" s="81"/>
      <c r="F62" s="81"/>
      <c r="G62" s="81"/>
      <c r="H62" s="81"/>
      <c r="I62" s="81"/>
    </row>
    <row r="63" spans="3:9" ht="15.75">
      <c r="C63" s="14" t="s">
        <v>7</v>
      </c>
      <c r="D63" s="85">
        <v>105.0353113821884</v>
      </c>
      <c r="E63" s="81"/>
      <c r="F63" s="81"/>
      <c r="G63" s="81"/>
      <c r="H63" s="81"/>
      <c r="I63" s="81"/>
    </row>
    <row r="64" spans="3:9" ht="15.75">
      <c r="C64" s="14" t="s">
        <v>17</v>
      </c>
      <c r="D64" s="85">
        <v>103.30393739908087</v>
      </c>
      <c r="E64" s="81"/>
      <c r="F64" s="81"/>
      <c r="G64" s="81"/>
      <c r="H64" s="81"/>
      <c r="I64" s="81"/>
    </row>
    <row r="65" spans="3:9" ht="15.75">
      <c r="C65" s="14" t="s">
        <v>8</v>
      </c>
      <c r="D65" s="85">
        <v>102.28215767634853</v>
      </c>
      <c r="E65" s="81"/>
      <c r="F65" s="81"/>
      <c r="G65" s="81"/>
      <c r="H65" s="81"/>
      <c r="I65" s="81"/>
    </row>
    <row r="66" spans="3:9" ht="15.75">
      <c r="C66" s="14" t="s">
        <v>10</v>
      </c>
      <c r="D66" s="85">
        <v>102.2550739163117</v>
      </c>
      <c r="E66" s="134">
        <f>100-D66</f>
        <v>-2.2550739163117015</v>
      </c>
      <c r="F66" s="81"/>
      <c r="G66" s="81"/>
      <c r="H66" s="81"/>
      <c r="I66" s="81"/>
    </row>
    <row r="67" spans="3:9" ht="15.75">
      <c r="C67" s="14" t="s">
        <v>3</v>
      </c>
      <c r="D67" s="85">
        <v>98.83351007423119</v>
      </c>
      <c r="E67" s="134">
        <f>100-D67</f>
        <v>1.1664899257688148</v>
      </c>
      <c r="F67" s="81"/>
      <c r="G67" s="81"/>
      <c r="H67" s="81"/>
      <c r="I67" s="81"/>
    </row>
    <row r="68" spans="3:9" ht="15.75">
      <c r="C68" s="14" t="s">
        <v>53</v>
      </c>
      <c r="D68" s="85">
        <v>94.87577639751554</v>
      </c>
      <c r="E68" s="134">
        <f>100-D68</f>
        <v>5.124223602484463</v>
      </c>
      <c r="F68" s="81"/>
      <c r="G68" s="81"/>
      <c r="H68" s="81"/>
      <c r="I68" s="81"/>
    </row>
    <row r="69" spans="3:9" ht="15.75">
      <c r="C69" s="14" t="s">
        <v>4</v>
      </c>
      <c r="D69" s="85">
        <v>92.47297825237662</v>
      </c>
      <c r="E69" s="134">
        <f>100-D69</f>
        <v>7.52702174762338</v>
      </c>
      <c r="F69" s="81"/>
      <c r="G69" s="81"/>
      <c r="H69" s="81"/>
      <c r="I69" s="81"/>
    </row>
    <row r="70" spans="3:9" ht="15.75">
      <c r="C70" s="14" t="s">
        <v>14</v>
      </c>
      <c r="D70" s="85">
        <v>79.24837464982292</v>
      </c>
      <c r="E70" s="134">
        <f>100-D70</f>
        <v>20.75162535017708</v>
      </c>
      <c r="F70" s="81"/>
      <c r="G70" s="81"/>
      <c r="H70" s="81"/>
      <c r="I70" s="81"/>
    </row>
    <row r="71" spans="3:9" ht="12.75">
      <c r="C71" s="11"/>
      <c r="D71" s="11"/>
      <c r="E71" s="81"/>
      <c r="F71" s="81"/>
      <c r="G71" s="81"/>
      <c r="H71" s="81"/>
      <c r="I71" s="81"/>
    </row>
    <row r="72" spans="3:9" ht="12.75">
      <c r="C72" s="81"/>
      <c r="D72" s="81"/>
      <c r="E72" s="81"/>
      <c r="F72" s="81"/>
      <c r="G72" s="81"/>
      <c r="H72" s="81"/>
      <c r="I72" s="81"/>
    </row>
    <row r="73" spans="3:9" ht="12.75">
      <c r="C73" s="115" t="s">
        <v>13</v>
      </c>
      <c r="D73" s="115"/>
      <c r="E73" s="115"/>
      <c r="F73" s="115"/>
      <c r="G73" s="115"/>
      <c r="H73" s="81"/>
      <c r="I73" s="81"/>
    </row>
    <row r="74" spans="3:9" ht="15.75">
      <c r="C74" s="115">
        <v>2009</v>
      </c>
      <c r="D74" s="116"/>
      <c r="E74" s="115">
        <v>141903979</v>
      </c>
      <c r="F74" s="122">
        <f>D74/E74*1000000</f>
        <v>0</v>
      </c>
      <c r="G74" s="115"/>
      <c r="H74" s="81"/>
      <c r="I74" s="81"/>
    </row>
    <row r="75" spans="3:9" ht="15.75">
      <c r="C75" s="115">
        <v>2008</v>
      </c>
      <c r="D75" s="115"/>
      <c r="E75" s="115">
        <v>142008838</v>
      </c>
      <c r="F75" s="122">
        <f>D75/E75*1000000</f>
        <v>0</v>
      </c>
      <c r="G75" s="123" t="e">
        <f>F74/F75*100</f>
        <v>#DIV/0!</v>
      </c>
      <c r="H75" s="81"/>
      <c r="I75" s="81"/>
    </row>
    <row r="76" spans="3:6" ht="12.75">
      <c r="C76" t="s">
        <v>72</v>
      </c>
      <c r="D76">
        <v>165700</v>
      </c>
      <c r="E76">
        <v>141914500</v>
      </c>
      <c r="F76">
        <f>D76/E76*1000000</f>
        <v>1167.6044378833735</v>
      </c>
    </row>
    <row r="77" spans="3:5" ht="12.75">
      <c r="C77" t="s">
        <v>74</v>
      </c>
      <c r="E77">
        <v>141914500</v>
      </c>
    </row>
  </sheetData>
  <sheetProtection/>
  <mergeCells count="1">
    <mergeCell ref="A1:H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Header>&amp;R30</oddHeader>
  </headerFooter>
  <colBreaks count="1" manualBreakCount="1">
    <brk id="17" max="65535" man="1"/>
  </col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79"/>
  <sheetViews>
    <sheetView tabSelected="1" workbookViewId="0" topLeftCell="A7">
      <selection activeCell="G13" sqref="G13"/>
    </sheetView>
  </sheetViews>
  <sheetFormatPr defaultColWidth="9.33203125" defaultRowHeight="12.75"/>
  <cols>
    <col min="3" max="3" width="21.16015625" style="0" customWidth="1"/>
    <col min="4" max="4" width="12.5" style="0" customWidth="1"/>
    <col min="5" max="5" width="12.33203125" style="0" customWidth="1"/>
    <col min="6" max="6" width="20.33203125" style="0" customWidth="1"/>
    <col min="7" max="7" width="9.66015625" style="0" customWidth="1"/>
    <col min="9" max="9" width="24.66015625" style="0" customWidth="1"/>
    <col min="10" max="10" width="10.33203125" style="0" customWidth="1"/>
  </cols>
  <sheetData>
    <row r="1" spans="1:14" ht="19.5" customHeight="1">
      <c r="A1" s="222" t="s">
        <v>39</v>
      </c>
      <c r="B1" s="222"/>
      <c r="C1" s="222"/>
      <c r="D1" s="222"/>
      <c r="E1" s="222"/>
      <c r="F1" s="222"/>
      <c r="G1" s="222"/>
      <c r="H1" s="222"/>
      <c r="I1" s="16"/>
      <c r="J1" s="16"/>
      <c r="K1" s="16"/>
      <c r="L1" s="16"/>
      <c r="M1" s="13"/>
      <c r="N1" s="13"/>
    </row>
    <row r="2" spans="1:6" ht="64.5" customHeight="1">
      <c r="A2" s="1"/>
      <c r="B2" s="1"/>
      <c r="C2" s="11"/>
      <c r="D2" s="53" t="s">
        <v>123</v>
      </c>
      <c r="E2" s="53" t="s">
        <v>118</v>
      </c>
      <c r="F2" s="53" t="s">
        <v>108</v>
      </c>
    </row>
    <row r="3" spans="3:10" ht="19.5" customHeight="1">
      <c r="C3" s="14" t="s">
        <v>2</v>
      </c>
      <c r="D3" s="189">
        <v>28071.1</v>
      </c>
      <c r="E3" s="189">
        <v>25074.9</v>
      </c>
      <c r="F3" s="189">
        <v>102</v>
      </c>
      <c r="I3" s="14" t="s">
        <v>53</v>
      </c>
      <c r="J3" s="189">
        <v>108.6</v>
      </c>
    </row>
    <row r="4" spans="3:10" ht="19.5" customHeight="1">
      <c r="C4" s="14" t="s">
        <v>17</v>
      </c>
      <c r="D4" s="189">
        <v>14416.3</v>
      </c>
      <c r="E4" s="189">
        <v>12865.5</v>
      </c>
      <c r="F4" s="189">
        <v>101.4</v>
      </c>
      <c r="I4" s="14" t="s">
        <v>12</v>
      </c>
      <c r="J4" s="189">
        <v>106.49</v>
      </c>
    </row>
    <row r="5" spans="3:10" ht="19.5" customHeight="1">
      <c r="C5" s="14" t="s">
        <v>12</v>
      </c>
      <c r="D5" s="189">
        <v>13165.2</v>
      </c>
      <c r="E5" s="189">
        <v>11106.9</v>
      </c>
      <c r="F5" s="189">
        <v>106.49</v>
      </c>
      <c r="I5" s="14" t="s">
        <v>10</v>
      </c>
      <c r="J5" s="189">
        <v>105.8</v>
      </c>
    </row>
    <row r="6" spans="3:10" ht="19.5" customHeight="1">
      <c r="C6" s="14" t="s">
        <v>6</v>
      </c>
      <c r="D6" s="189">
        <v>29149.718354797697</v>
      </c>
      <c r="E6" s="189">
        <v>25569.3</v>
      </c>
      <c r="F6" s="189">
        <v>105</v>
      </c>
      <c r="I6" s="14" t="s">
        <v>3</v>
      </c>
      <c r="J6" s="189">
        <v>105.4</v>
      </c>
    </row>
    <row r="7" spans="3:10" ht="19.5" customHeight="1">
      <c r="C7" s="18" t="s">
        <v>1</v>
      </c>
      <c r="D7" s="193">
        <v>15207.7</v>
      </c>
      <c r="E7" s="193">
        <v>13626.1</v>
      </c>
      <c r="F7" s="193">
        <v>103.4</v>
      </c>
      <c r="I7" s="14" t="s">
        <v>6</v>
      </c>
      <c r="J7" s="189">
        <v>105</v>
      </c>
    </row>
    <row r="8" spans="3:10" ht="19.5" customHeight="1">
      <c r="C8" s="14" t="s">
        <v>4</v>
      </c>
      <c r="D8" s="189">
        <v>15825.1</v>
      </c>
      <c r="E8" s="189">
        <v>14378.7</v>
      </c>
      <c r="F8" s="189">
        <v>101.671</v>
      </c>
      <c r="I8" s="18" t="s">
        <v>1</v>
      </c>
      <c r="J8" s="193">
        <v>103.4</v>
      </c>
    </row>
    <row r="9" spans="3:10" ht="19.5" customHeight="1">
      <c r="C9" s="14" t="s">
        <v>14</v>
      </c>
      <c r="D9" s="189">
        <v>21204.8</v>
      </c>
      <c r="E9" s="189">
        <v>18716.7</v>
      </c>
      <c r="F9" s="189">
        <v>103.3</v>
      </c>
      <c r="I9" s="14" t="s">
        <v>14</v>
      </c>
      <c r="J9" s="189">
        <v>103.3</v>
      </c>
    </row>
    <row r="10" spans="3:10" ht="19.5" customHeight="1">
      <c r="C10" s="14" t="s">
        <v>7</v>
      </c>
      <c r="D10" s="189">
        <v>17879.9</v>
      </c>
      <c r="E10" s="189">
        <v>16289.8</v>
      </c>
      <c r="F10" s="189">
        <v>100.9</v>
      </c>
      <c r="I10" s="14" t="s">
        <v>2</v>
      </c>
      <c r="J10" s="189">
        <v>102</v>
      </c>
    </row>
    <row r="11" spans="3:10" ht="19.5" customHeight="1">
      <c r="C11" s="14" t="s">
        <v>8</v>
      </c>
      <c r="D11" s="189">
        <v>18795</v>
      </c>
      <c r="E11" s="189">
        <v>16840.3</v>
      </c>
      <c r="F11" s="189">
        <v>101.25</v>
      </c>
      <c r="I11" s="14" t="s">
        <v>4</v>
      </c>
      <c r="J11" s="189">
        <v>101.671</v>
      </c>
    </row>
    <row r="12" spans="3:10" ht="19.5" customHeight="1">
      <c r="C12" s="14" t="s">
        <v>3</v>
      </c>
      <c r="D12" s="189">
        <v>16892.4</v>
      </c>
      <c r="E12" s="189">
        <v>14975.1</v>
      </c>
      <c r="F12" s="189">
        <v>105.4</v>
      </c>
      <c r="I12" s="14" t="s">
        <v>11</v>
      </c>
      <c r="J12" s="189">
        <v>101.6</v>
      </c>
    </row>
    <row r="13" spans="3:10" ht="19.5" customHeight="1">
      <c r="C13" s="14" t="s">
        <v>11</v>
      </c>
      <c r="D13" s="189">
        <v>14479</v>
      </c>
      <c r="E13" s="189">
        <v>13037</v>
      </c>
      <c r="F13" s="189">
        <v>101.6</v>
      </c>
      <c r="I13" s="14" t="s">
        <v>17</v>
      </c>
      <c r="J13" s="189">
        <v>101.4</v>
      </c>
    </row>
    <row r="14" spans="3:10" ht="19.5" customHeight="1">
      <c r="C14" s="14" t="s">
        <v>5</v>
      </c>
      <c r="D14" s="189">
        <v>27160.9</v>
      </c>
      <c r="E14" s="189">
        <v>24621.6</v>
      </c>
      <c r="F14" s="189">
        <v>101.1</v>
      </c>
      <c r="I14" s="14" t="s">
        <v>8</v>
      </c>
      <c r="J14" s="189">
        <v>101.25</v>
      </c>
    </row>
    <row r="15" spans="3:10" ht="19.5" customHeight="1">
      <c r="C15" s="14" t="s">
        <v>53</v>
      </c>
      <c r="D15" s="189">
        <v>14923.66373730915</v>
      </c>
      <c r="E15" s="189">
        <v>12762.889983388173</v>
      </c>
      <c r="F15" s="189">
        <v>108.6</v>
      </c>
      <c r="I15" s="14" t="s">
        <v>5</v>
      </c>
      <c r="J15" s="189">
        <v>101.1</v>
      </c>
    </row>
    <row r="16" spans="3:10" ht="19.5" customHeight="1">
      <c r="C16" s="14" t="s">
        <v>10</v>
      </c>
      <c r="D16" s="189">
        <v>15958.277999692735</v>
      </c>
      <c r="E16" s="189">
        <v>13975.718324927404</v>
      </c>
      <c r="F16" s="189">
        <v>105.8</v>
      </c>
      <c r="I16" s="14" t="s">
        <v>7</v>
      </c>
      <c r="J16" s="189">
        <v>100.9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>
      <c r="K24" s="2"/>
    </row>
    <row r="25" ht="19.5" customHeight="1">
      <c r="K25" s="2"/>
    </row>
    <row r="26" ht="19.5" customHeight="1">
      <c r="K26" s="2"/>
    </row>
    <row r="27" ht="19.5" customHeight="1">
      <c r="K27" s="3"/>
    </row>
    <row r="28" ht="19.5" customHeight="1">
      <c r="K28" s="2"/>
    </row>
    <row r="29" ht="19.5" customHeight="1">
      <c r="K29" s="2"/>
    </row>
    <row r="30" ht="19.5" customHeight="1">
      <c r="K30" s="2"/>
    </row>
    <row r="31" ht="19.5" customHeight="1">
      <c r="K31" s="2"/>
    </row>
    <row r="32" ht="19.5" customHeight="1">
      <c r="K32" s="2"/>
    </row>
    <row r="33" ht="19.5" customHeight="1">
      <c r="K33" s="2"/>
    </row>
    <row r="34" ht="19.5" customHeight="1">
      <c r="K34" s="2"/>
    </row>
    <row r="35" ht="19.5" customHeight="1">
      <c r="K35" s="2"/>
    </row>
    <row r="36" ht="19.5" customHeight="1">
      <c r="K36" s="2"/>
    </row>
    <row r="37" ht="19.5" customHeight="1">
      <c r="K37" s="2"/>
    </row>
    <row r="38" ht="19.5" customHeight="1"/>
    <row r="39" spans="4:10" ht="19.5" customHeight="1">
      <c r="D39">
        <v>2010</v>
      </c>
      <c r="G39">
        <v>2010</v>
      </c>
      <c r="J39">
        <v>2009</v>
      </c>
    </row>
    <row r="40" spans="3:11" ht="12.75">
      <c r="C40" t="s">
        <v>15</v>
      </c>
      <c r="D40" s="51" t="s">
        <v>74</v>
      </c>
      <c r="E40" t="s">
        <v>16</v>
      </c>
      <c r="G40" s="51" t="s">
        <v>74</v>
      </c>
      <c r="H40" t="s">
        <v>13</v>
      </c>
      <c r="I40" t="s">
        <v>15</v>
      </c>
      <c r="J40" s="51" t="s">
        <v>74</v>
      </c>
      <c r="K40" t="s">
        <v>16</v>
      </c>
    </row>
    <row r="41" spans="3:11" ht="15.75">
      <c r="C41" s="14" t="s">
        <v>6</v>
      </c>
      <c r="D41" s="189">
        <v>29149.718354797697</v>
      </c>
      <c r="E41">
        <v>1</v>
      </c>
      <c r="F41" s="14" t="s">
        <v>6</v>
      </c>
      <c r="G41" s="189">
        <v>29.1</v>
      </c>
      <c r="H41" s="144"/>
      <c r="I41" s="14" t="s">
        <v>6</v>
      </c>
      <c r="J41" s="189">
        <v>25569.3</v>
      </c>
      <c r="K41">
        <v>1</v>
      </c>
    </row>
    <row r="42" spans="3:11" ht="15.75">
      <c r="C42" s="14" t="s">
        <v>2</v>
      </c>
      <c r="D42" s="189">
        <v>28071.1</v>
      </c>
      <c r="E42">
        <v>2</v>
      </c>
      <c r="F42" s="14" t="s">
        <v>2</v>
      </c>
      <c r="G42" s="189">
        <v>28.1</v>
      </c>
      <c r="H42" s="144"/>
      <c r="I42" s="14" t="s">
        <v>2</v>
      </c>
      <c r="J42" s="189">
        <v>25074.9</v>
      </c>
      <c r="K42">
        <v>2</v>
      </c>
    </row>
    <row r="43" spans="3:11" ht="15.75">
      <c r="C43" s="14" t="s">
        <v>5</v>
      </c>
      <c r="D43" s="189">
        <v>27160.9</v>
      </c>
      <c r="E43">
        <v>3</v>
      </c>
      <c r="F43" s="14" t="s">
        <v>5</v>
      </c>
      <c r="G43" s="189">
        <v>27.2</v>
      </c>
      <c r="H43" s="144"/>
      <c r="I43" s="14" t="s">
        <v>5</v>
      </c>
      <c r="J43" s="189">
        <v>24621.6</v>
      </c>
      <c r="K43">
        <v>3</v>
      </c>
    </row>
    <row r="44" spans="3:11" ht="15.75">
      <c r="C44" s="14" t="s">
        <v>14</v>
      </c>
      <c r="D44" s="189">
        <v>21204.8</v>
      </c>
      <c r="E44">
        <v>4</v>
      </c>
      <c r="F44" s="14" t="s">
        <v>14</v>
      </c>
      <c r="G44" s="189">
        <v>21.2</v>
      </c>
      <c r="H44" s="144"/>
      <c r="I44" s="14" t="s">
        <v>14</v>
      </c>
      <c r="J44" s="189">
        <v>18716.7</v>
      </c>
      <c r="K44">
        <v>4</v>
      </c>
    </row>
    <row r="45" spans="3:11" ht="15.75">
      <c r="C45" s="14" t="s">
        <v>8</v>
      </c>
      <c r="D45" s="189">
        <v>18795</v>
      </c>
      <c r="E45">
        <v>5</v>
      </c>
      <c r="F45" s="14" t="s">
        <v>8</v>
      </c>
      <c r="G45" s="189">
        <v>18.8</v>
      </c>
      <c r="H45" s="144"/>
      <c r="I45" s="14" t="s">
        <v>8</v>
      </c>
      <c r="J45" s="189">
        <v>16840.3</v>
      </c>
      <c r="K45">
        <v>5</v>
      </c>
    </row>
    <row r="46" spans="3:11" ht="15.75">
      <c r="C46" s="14" t="s">
        <v>7</v>
      </c>
      <c r="D46" s="189">
        <v>17879.9</v>
      </c>
      <c r="E46">
        <v>6</v>
      </c>
      <c r="F46" s="14" t="s">
        <v>7</v>
      </c>
      <c r="G46" s="189">
        <v>17.9</v>
      </c>
      <c r="H46" s="144"/>
      <c r="I46" s="14" t="s">
        <v>7</v>
      </c>
      <c r="J46" s="189">
        <v>16289.8</v>
      </c>
      <c r="K46">
        <v>6</v>
      </c>
    </row>
    <row r="47" spans="3:11" ht="15.75">
      <c r="C47" s="14" t="s">
        <v>3</v>
      </c>
      <c r="D47" s="189">
        <v>16892.4</v>
      </c>
      <c r="E47">
        <v>7</v>
      </c>
      <c r="F47" s="14" t="s">
        <v>3</v>
      </c>
      <c r="G47" s="189">
        <v>16.9</v>
      </c>
      <c r="H47" s="144"/>
      <c r="I47" s="14" t="s">
        <v>3</v>
      </c>
      <c r="J47" s="189">
        <v>14975.1</v>
      </c>
      <c r="K47">
        <v>7</v>
      </c>
    </row>
    <row r="48" spans="3:11" ht="15.75">
      <c r="C48" s="14" t="s">
        <v>10</v>
      </c>
      <c r="D48" s="189">
        <v>15958.277999692735</v>
      </c>
      <c r="E48">
        <v>8</v>
      </c>
      <c r="F48" s="14" t="s">
        <v>10</v>
      </c>
      <c r="G48" s="189">
        <v>16</v>
      </c>
      <c r="H48" s="144"/>
      <c r="I48" s="14" t="s">
        <v>4</v>
      </c>
      <c r="J48" s="189">
        <v>14378.7</v>
      </c>
      <c r="K48">
        <v>8</v>
      </c>
    </row>
    <row r="49" spans="3:11" ht="15.75">
      <c r="C49" s="14" t="s">
        <v>4</v>
      </c>
      <c r="D49" s="189">
        <v>15825.1</v>
      </c>
      <c r="E49">
        <v>9</v>
      </c>
      <c r="F49" s="14" t="s">
        <v>4</v>
      </c>
      <c r="G49" s="189">
        <v>15.8</v>
      </c>
      <c r="H49" s="144"/>
      <c r="I49" s="14" t="s">
        <v>10</v>
      </c>
      <c r="J49" s="189">
        <v>13975.718324927404</v>
      </c>
      <c r="K49">
        <v>9</v>
      </c>
    </row>
    <row r="50" spans="3:11" ht="15.75">
      <c r="C50" s="18" t="s">
        <v>1</v>
      </c>
      <c r="D50" s="193">
        <v>15207.7</v>
      </c>
      <c r="E50">
        <v>10</v>
      </c>
      <c r="F50" s="18" t="s">
        <v>1</v>
      </c>
      <c r="G50" s="193">
        <v>15.2</v>
      </c>
      <c r="H50" s="144"/>
      <c r="I50" s="18" t="s">
        <v>1</v>
      </c>
      <c r="J50" s="193">
        <v>13626.1</v>
      </c>
      <c r="K50">
        <v>10</v>
      </c>
    </row>
    <row r="51" spans="3:11" ht="15.75">
      <c r="C51" s="14" t="s">
        <v>53</v>
      </c>
      <c r="D51" s="189">
        <v>14923.66373730915</v>
      </c>
      <c r="E51">
        <v>11</v>
      </c>
      <c r="F51" s="14" t="s">
        <v>53</v>
      </c>
      <c r="G51" s="189">
        <v>14.9</v>
      </c>
      <c r="H51" s="144"/>
      <c r="I51" s="14" t="s">
        <v>11</v>
      </c>
      <c r="J51" s="189">
        <v>13037</v>
      </c>
      <c r="K51">
        <v>11</v>
      </c>
    </row>
    <row r="52" spans="3:11" ht="15.75">
      <c r="C52" s="14" t="s">
        <v>11</v>
      </c>
      <c r="D52" s="189">
        <v>14479</v>
      </c>
      <c r="E52">
        <v>12</v>
      </c>
      <c r="F52" s="14" t="s">
        <v>11</v>
      </c>
      <c r="G52" s="189">
        <v>14.5</v>
      </c>
      <c r="H52" s="144"/>
      <c r="I52" s="14" t="s">
        <v>17</v>
      </c>
      <c r="J52" s="189">
        <v>12865.5</v>
      </c>
      <c r="K52">
        <v>12</v>
      </c>
    </row>
    <row r="53" spans="3:11" ht="15.75">
      <c r="C53" s="14" t="s">
        <v>17</v>
      </c>
      <c r="D53" s="189">
        <v>14416.3</v>
      </c>
      <c r="E53">
        <v>13</v>
      </c>
      <c r="F53" s="14" t="s">
        <v>17</v>
      </c>
      <c r="G53" s="189">
        <v>14.4</v>
      </c>
      <c r="H53" s="144"/>
      <c r="I53" s="14" t="s">
        <v>53</v>
      </c>
      <c r="J53" s="189">
        <v>12762.889983388173</v>
      </c>
      <c r="K53">
        <v>13</v>
      </c>
    </row>
    <row r="54" spans="3:11" ht="15.75">
      <c r="C54" s="14" t="s">
        <v>12</v>
      </c>
      <c r="D54" s="189">
        <v>13165.2</v>
      </c>
      <c r="E54">
        <v>14</v>
      </c>
      <c r="F54" s="14" t="s">
        <v>12</v>
      </c>
      <c r="G54" s="189">
        <v>13.2</v>
      </c>
      <c r="H54" s="144"/>
      <c r="I54" s="14" t="s">
        <v>12</v>
      </c>
      <c r="J54" s="189">
        <v>11106.9</v>
      </c>
      <c r="K54">
        <v>14</v>
      </c>
    </row>
    <row r="57" spans="2:5" ht="12.75">
      <c r="B57" s="165">
        <v>2010</v>
      </c>
      <c r="C57" s="158">
        <v>1113600</v>
      </c>
      <c r="D57" s="158">
        <v>141914500</v>
      </c>
      <c r="E57" s="158">
        <f>C57/D57*1000000</f>
        <v>7846.978286221634</v>
      </c>
    </row>
    <row r="58" spans="1:7" ht="12.75">
      <c r="A58" s="56" t="s">
        <v>13</v>
      </c>
      <c r="B58" s="56">
        <v>2009</v>
      </c>
      <c r="C58" s="159">
        <v>4413700</v>
      </c>
      <c r="D58" s="160">
        <v>141903979</v>
      </c>
      <c r="E58" s="161">
        <f>C58/D58*1000000</f>
        <v>31103.426634710504</v>
      </c>
      <c r="F58" s="56"/>
      <c r="G58" s="81"/>
    </row>
    <row r="59" spans="1:8" ht="15.75">
      <c r="A59" s="56"/>
      <c r="B59" s="56">
        <v>2008</v>
      </c>
      <c r="C59" s="162">
        <v>4080700</v>
      </c>
      <c r="D59" s="160">
        <v>142008838</v>
      </c>
      <c r="E59" s="161">
        <f>C59/D59*1000000</f>
        <v>28735.535460123967</v>
      </c>
      <c r="F59" s="71">
        <f>E58/E59*100</f>
        <v>108.24028902427254</v>
      </c>
      <c r="G59" s="81"/>
      <c r="H59" s="34">
        <f>D41/D54</f>
        <v>2.214149299273668</v>
      </c>
    </row>
    <row r="60" spans="1:7" ht="15.75">
      <c r="A60" s="81"/>
      <c r="B60" s="81">
        <v>2007</v>
      </c>
      <c r="C60" s="159">
        <v>3407000</v>
      </c>
      <c r="D60" s="163">
        <v>142114903</v>
      </c>
      <c r="E60" s="164">
        <f>C60/D60*1000000</f>
        <v>23973.558916618334</v>
      </c>
      <c r="F60" s="84"/>
      <c r="G60" s="81"/>
    </row>
    <row r="61" spans="1:7" ht="15.75">
      <c r="A61" s="81" t="s">
        <v>58</v>
      </c>
      <c r="B61" s="81"/>
      <c r="C61" s="81"/>
      <c r="D61" s="81"/>
      <c r="E61" s="81"/>
      <c r="F61" s="84"/>
      <c r="G61" s="81"/>
    </row>
    <row r="62" spans="1:7" ht="15.75">
      <c r="A62" s="81"/>
      <c r="B62" s="81">
        <v>2008</v>
      </c>
      <c r="C62" s="81">
        <v>689636.9</v>
      </c>
      <c r="D62" s="81">
        <v>30241581</v>
      </c>
      <c r="E62" s="82">
        <f>C62/D62*1000000</f>
        <v>22804.26079575668</v>
      </c>
      <c r="F62" s="84">
        <f>E62/E63*100</f>
        <v>125.92173010875737</v>
      </c>
      <c r="G62" s="81"/>
    </row>
    <row r="63" spans="1:7" ht="15.75">
      <c r="A63" s="81"/>
      <c r="B63" s="81">
        <v>2007</v>
      </c>
      <c r="C63" s="81">
        <v>548618.1</v>
      </c>
      <c r="D63" s="81">
        <v>30293874</v>
      </c>
      <c r="E63" s="82">
        <f>C63/D63*1000000</f>
        <v>18109.86934190061</v>
      </c>
      <c r="F63" s="81"/>
      <c r="G63" s="81"/>
    </row>
    <row r="64" spans="1:7" ht="12.75">
      <c r="A64" s="81"/>
      <c r="B64" s="81"/>
      <c r="C64" s="81"/>
      <c r="D64" s="81"/>
      <c r="E64" s="81"/>
      <c r="F64" s="81"/>
      <c r="G64" s="81"/>
    </row>
    <row r="65" spans="1:7" ht="15.75">
      <c r="A65" s="81"/>
      <c r="B65" s="81"/>
      <c r="C65" s="14" t="s">
        <v>12</v>
      </c>
      <c r="D65" s="19">
        <v>123.62168334058285</v>
      </c>
      <c r="E65" s="81"/>
      <c r="F65" s="81"/>
      <c r="G65" s="81"/>
    </row>
    <row r="66" spans="1:7" ht="15.75">
      <c r="A66" s="81"/>
      <c r="B66" s="81"/>
      <c r="C66" s="14" t="s">
        <v>53</v>
      </c>
      <c r="D66" s="19">
        <v>119.49118669601364</v>
      </c>
      <c r="E66" s="81"/>
      <c r="F66" s="81"/>
      <c r="G66" s="81"/>
    </row>
    <row r="67" spans="1:7" ht="15.75">
      <c r="A67" s="81"/>
      <c r="B67" s="81"/>
      <c r="C67" s="14" t="s">
        <v>3</v>
      </c>
      <c r="D67" s="19">
        <v>115.27946127946127</v>
      </c>
      <c r="E67" s="81"/>
      <c r="F67" s="81"/>
      <c r="G67" s="81"/>
    </row>
    <row r="68" spans="1:7" ht="15.75">
      <c r="A68" s="81"/>
      <c r="B68" s="81"/>
      <c r="C68" s="14" t="s">
        <v>10</v>
      </c>
      <c r="D68" s="20">
        <v>114.69785735767202</v>
      </c>
      <c r="E68" s="81"/>
      <c r="F68" s="81"/>
      <c r="G68" s="81"/>
    </row>
    <row r="69" spans="1:7" ht="15.75">
      <c r="A69" s="81"/>
      <c r="B69" s="81"/>
      <c r="C69" s="14" t="s">
        <v>17</v>
      </c>
      <c r="D69" s="19">
        <v>114.67817364390123</v>
      </c>
      <c r="E69" s="81"/>
      <c r="F69" s="81"/>
      <c r="G69" s="81"/>
    </row>
    <row r="70" spans="1:7" ht="15.75">
      <c r="A70" s="81"/>
      <c r="B70" s="81"/>
      <c r="C70" s="14" t="s">
        <v>11</v>
      </c>
      <c r="D70" s="19">
        <v>114.02480270574972</v>
      </c>
      <c r="E70" s="81"/>
      <c r="F70" s="81"/>
      <c r="G70" s="81"/>
    </row>
    <row r="71" spans="1:7" ht="15.75">
      <c r="A71" s="81"/>
      <c r="B71" s="81"/>
      <c r="C71" s="14" t="s">
        <v>2</v>
      </c>
      <c r="D71" s="19">
        <v>113.85944732013256</v>
      </c>
      <c r="E71" s="81"/>
      <c r="F71" s="81"/>
      <c r="G71" s="81"/>
    </row>
    <row r="72" spans="1:7" ht="15.75">
      <c r="A72" s="81"/>
      <c r="B72" s="81"/>
      <c r="C72" s="14" t="s">
        <v>8</v>
      </c>
      <c r="D72" s="19">
        <v>112.65161983724859</v>
      </c>
      <c r="E72" s="81"/>
      <c r="F72" s="81"/>
      <c r="G72" s="81"/>
    </row>
    <row r="73" spans="1:7" ht="15.75">
      <c r="A73" s="81"/>
      <c r="B73" s="81"/>
      <c r="C73" s="14" t="s">
        <v>14</v>
      </c>
      <c r="D73" s="19">
        <v>112.46390760346488</v>
      </c>
      <c r="E73" s="81"/>
      <c r="F73" s="81"/>
      <c r="G73" s="81"/>
    </row>
    <row r="74" spans="1:7" ht="15.75">
      <c r="A74" s="81"/>
      <c r="B74" s="81"/>
      <c r="C74" s="14" t="s">
        <v>6</v>
      </c>
      <c r="D74" s="19">
        <v>112.33531363261618</v>
      </c>
      <c r="E74" s="81"/>
      <c r="F74" s="81"/>
      <c r="G74" s="81"/>
    </row>
    <row r="75" spans="1:7" ht="15.75">
      <c r="A75" s="81"/>
      <c r="B75" s="81"/>
      <c r="C75" s="14" t="s">
        <v>4</v>
      </c>
      <c r="D75" s="19">
        <v>109.94134059801833</v>
      </c>
      <c r="E75" s="81"/>
      <c r="F75" s="81"/>
      <c r="G75" s="81"/>
    </row>
    <row r="76" spans="1:7" ht="15.75">
      <c r="A76" s="81"/>
      <c r="B76" s="81"/>
      <c r="C76" s="14" t="s">
        <v>7</v>
      </c>
      <c r="D76" s="19">
        <v>109.71776840131271</v>
      </c>
      <c r="E76" s="81"/>
      <c r="F76" s="81"/>
      <c r="G76" s="81"/>
    </row>
    <row r="77" spans="1:7" ht="15.75">
      <c r="A77" s="81"/>
      <c r="B77" s="81"/>
      <c r="C77" s="18" t="s">
        <v>1</v>
      </c>
      <c r="D77" s="19">
        <v>107.90616854908777</v>
      </c>
      <c r="E77" s="81"/>
      <c r="F77" s="81"/>
      <c r="G77" s="81"/>
    </row>
    <row r="78" spans="1:7" ht="15.75">
      <c r="A78" s="81"/>
      <c r="B78" s="81"/>
      <c r="C78" s="14" t="s">
        <v>5</v>
      </c>
      <c r="D78" s="19">
        <v>104.86095851949511</v>
      </c>
      <c r="E78" s="81"/>
      <c r="F78" s="81"/>
      <c r="G78" s="81"/>
    </row>
    <row r="79" spans="1:7" ht="12.75">
      <c r="A79" s="81"/>
      <c r="B79" s="81"/>
      <c r="C79" s="11"/>
      <c r="D79" s="11"/>
      <c r="E79" s="81"/>
      <c r="F79" s="81"/>
      <c r="G79" s="81"/>
    </row>
  </sheetData>
  <sheetProtection/>
  <mergeCells count="1">
    <mergeCell ref="A1:H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Header>&amp;R31</oddHeader>
  </headerFooter>
  <colBreaks count="1" manualBreakCount="1">
    <brk id="17" max="65535" man="1"/>
  </colBreak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113"/>
  <sheetViews>
    <sheetView workbookViewId="0" topLeftCell="A16">
      <selection activeCell="J30" sqref="J30"/>
    </sheetView>
  </sheetViews>
  <sheetFormatPr defaultColWidth="9.33203125" defaultRowHeight="12.75"/>
  <cols>
    <col min="3" max="3" width="21.16015625" style="0" customWidth="1"/>
    <col min="4" max="5" width="13.66015625" style="0" customWidth="1"/>
    <col min="6" max="6" width="21.66015625" style="0" customWidth="1"/>
    <col min="7" max="7" width="7.83203125" style="0" customWidth="1"/>
    <col min="9" max="9" width="24.66015625" style="0" customWidth="1"/>
    <col min="10" max="10" width="11.16015625" style="0" customWidth="1"/>
    <col min="13" max="13" width="10.66015625" style="0" customWidth="1"/>
    <col min="14" max="14" width="17.83203125" style="0" customWidth="1"/>
    <col min="19" max="19" width="22.5" style="0" customWidth="1"/>
  </cols>
  <sheetData>
    <row r="1" spans="1:14" ht="19.5" customHeight="1">
      <c r="A1" s="222" t="s">
        <v>124</v>
      </c>
      <c r="B1" s="222"/>
      <c r="C1" s="222"/>
      <c r="D1" s="222"/>
      <c r="E1" s="222"/>
      <c r="F1" s="222"/>
      <c r="G1" s="222"/>
      <c r="H1" s="222"/>
      <c r="I1" s="16"/>
      <c r="J1" s="16"/>
      <c r="K1" s="16"/>
      <c r="L1" s="16"/>
      <c r="M1" s="13"/>
      <c r="N1" s="13"/>
    </row>
    <row r="2" spans="1:6" ht="63" customHeight="1">
      <c r="A2" s="1"/>
      <c r="B2" s="1"/>
      <c r="C2" s="11"/>
      <c r="D2" s="53" t="s">
        <v>125</v>
      </c>
      <c r="E2" s="53" t="s">
        <v>126</v>
      </c>
      <c r="F2" s="53" t="s">
        <v>109</v>
      </c>
    </row>
    <row r="3" spans="3:10" ht="19.5" customHeight="1">
      <c r="C3" s="14" t="s">
        <v>2</v>
      </c>
      <c r="D3" s="189">
        <v>304</v>
      </c>
      <c r="E3" s="189">
        <v>338</v>
      </c>
      <c r="F3" s="189">
        <v>89.7</v>
      </c>
      <c r="I3" s="14" t="s">
        <v>7</v>
      </c>
      <c r="J3" s="189">
        <v>115</v>
      </c>
    </row>
    <row r="4" spans="3:10" ht="19.5" customHeight="1">
      <c r="C4" s="14" t="s">
        <v>17</v>
      </c>
      <c r="D4" s="189">
        <v>301.1</v>
      </c>
      <c r="E4" s="189">
        <v>289</v>
      </c>
      <c r="F4" s="189">
        <v>103.9</v>
      </c>
      <c r="I4" s="14" t="s">
        <v>12</v>
      </c>
      <c r="J4" s="189">
        <v>108.3</v>
      </c>
    </row>
    <row r="5" spans="3:10" ht="19.5" customHeight="1">
      <c r="C5" s="14" t="s">
        <v>12</v>
      </c>
      <c r="D5" s="189">
        <v>184.5</v>
      </c>
      <c r="E5" s="189">
        <v>169</v>
      </c>
      <c r="F5" s="189">
        <v>108.3</v>
      </c>
      <c r="I5" s="14" t="s">
        <v>4</v>
      </c>
      <c r="J5" s="189">
        <v>106.4</v>
      </c>
    </row>
    <row r="6" spans="3:10" ht="19.5" customHeight="1">
      <c r="C6" s="14" t="s">
        <v>6</v>
      </c>
      <c r="D6" s="189">
        <v>366.40058597466253</v>
      </c>
      <c r="E6" s="189">
        <v>410.5</v>
      </c>
      <c r="F6" s="189">
        <v>89.6</v>
      </c>
      <c r="I6" s="14" t="s">
        <v>17</v>
      </c>
      <c r="J6" s="189">
        <v>103.9</v>
      </c>
    </row>
    <row r="7" spans="3:10" ht="19.5" customHeight="1">
      <c r="C7" s="18" t="s">
        <v>1</v>
      </c>
      <c r="D7" s="193">
        <v>188.6</v>
      </c>
      <c r="E7" s="193">
        <v>183.4</v>
      </c>
      <c r="F7" s="193">
        <v>102.6</v>
      </c>
      <c r="I7" s="18" t="s">
        <v>1</v>
      </c>
      <c r="J7" s="193">
        <v>102.6</v>
      </c>
    </row>
    <row r="8" spans="3:10" ht="19.5" customHeight="1">
      <c r="C8" s="14" t="s">
        <v>4</v>
      </c>
      <c r="D8" s="189">
        <v>368.7</v>
      </c>
      <c r="E8" s="189">
        <v>346.4</v>
      </c>
      <c r="F8" s="189">
        <v>106.4</v>
      </c>
      <c r="I8" s="14" t="s">
        <v>8</v>
      </c>
      <c r="J8" s="189">
        <v>101.8</v>
      </c>
    </row>
    <row r="9" spans="3:10" ht="19.5" customHeight="1">
      <c r="C9" s="14" t="s">
        <v>14</v>
      </c>
      <c r="D9" s="189">
        <v>153.2</v>
      </c>
      <c r="E9" s="189">
        <v>167.5</v>
      </c>
      <c r="F9" s="189">
        <v>91.4</v>
      </c>
      <c r="I9" s="14" t="s">
        <v>10</v>
      </c>
      <c r="J9" s="189">
        <v>101.6</v>
      </c>
    </row>
    <row r="10" spans="3:10" ht="19.5" customHeight="1">
      <c r="C10" s="14" t="s">
        <v>7</v>
      </c>
      <c r="D10" s="189">
        <v>159</v>
      </c>
      <c r="E10" s="189">
        <v>137.3</v>
      </c>
      <c r="F10" s="189">
        <v>115</v>
      </c>
      <c r="I10" s="14" t="s">
        <v>53</v>
      </c>
      <c r="J10" s="189">
        <v>100.6</v>
      </c>
    </row>
    <row r="11" spans="3:12" ht="19.5" customHeight="1">
      <c r="C11" s="14" t="s">
        <v>8</v>
      </c>
      <c r="D11" s="189">
        <v>295.3</v>
      </c>
      <c r="E11" s="189">
        <v>290.3</v>
      </c>
      <c r="F11" s="189">
        <v>101.8</v>
      </c>
      <c r="I11" s="14" t="s">
        <v>5</v>
      </c>
      <c r="J11" s="189">
        <v>95.9</v>
      </c>
      <c r="K11">
        <v>1</v>
      </c>
      <c r="L11" s="34">
        <f aca="true" t="shared" si="0" ref="L11:L16">100-J11</f>
        <v>4.099999999999994</v>
      </c>
    </row>
    <row r="12" spans="3:12" ht="19.5" customHeight="1">
      <c r="C12" s="14" t="s">
        <v>3</v>
      </c>
      <c r="D12" s="189">
        <v>186.7</v>
      </c>
      <c r="E12" s="189">
        <v>232.6</v>
      </c>
      <c r="F12" s="189">
        <v>80.1</v>
      </c>
      <c r="I12" s="14" t="s">
        <v>14</v>
      </c>
      <c r="J12" s="189">
        <v>91.4</v>
      </c>
      <c r="K12">
        <v>2</v>
      </c>
      <c r="L12" s="34">
        <f t="shared" si="0"/>
        <v>8.599999999999994</v>
      </c>
    </row>
    <row r="13" spans="3:12" ht="19.5" customHeight="1">
      <c r="C13" s="14" t="s">
        <v>11</v>
      </c>
      <c r="D13" s="189">
        <v>177.9</v>
      </c>
      <c r="E13" s="189">
        <v>228.7</v>
      </c>
      <c r="F13" s="189">
        <v>77.4</v>
      </c>
      <c r="I13" s="14" t="s">
        <v>2</v>
      </c>
      <c r="J13" s="189">
        <v>89.7</v>
      </c>
      <c r="K13">
        <v>3</v>
      </c>
      <c r="L13" s="34">
        <f t="shared" si="0"/>
        <v>10.299999999999997</v>
      </c>
    </row>
    <row r="14" spans="3:12" ht="19.5" customHeight="1">
      <c r="C14" s="14" t="s">
        <v>5</v>
      </c>
      <c r="D14" s="189">
        <v>151.3</v>
      </c>
      <c r="E14" s="189">
        <v>157.6</v>
      </c>
      <c r="F14" s="189">
        <v>95.9</v>
      </c>
      <c r="I14" s="14" t="s">
        <v>6</v>
      </c>
      <c r="J14" s="189">
        <v>89.6</v>
      </c>
      <c r="K14">
        <v>4</v>
      </c>
      <c r="L14" s="34">
        <f t="shared" si="0"/>
        <v>10.400000000000006</v>
      </c>
    </row>
    <row r="15" spans="3:12" ht="19.5" customHeight="1">
      <c r="C15" s="14" t="s">
        <v>53</v>
      </c>
      <c r="D15" s="189">
        <v>223.2</v>
      </c>
      <c r="E15" s="189">
        <v>221.1</v>
      </c>
      <c r="F15" s="189">
        <v>100.6</v>
      </c>
      <c r="I15" s="14" t="s">
        <v>3</v>
      </c>
      <c r="J15" s="189">
        <v>80.1</v>
      </c>
      <c r="K15">
        <v>5</v>
      </c>
      <c r="L15" s="34">
        <f t="shared" si="0"/>
        <v>19.900000000000006</v>
      </c>
    </row>
    <row r="16" spans="3:12" ht="19.5" customHeight="1">
      <c r="C16" s="14" t="s">
        <v>10</v>
      </c>
      <c r="D16" s="189">
        <v>224.2</v>
      </c>
      <c r="E16" s="189">
        <v>219.7</v>
      </c>
      <c r="F16" s="189">
        <v>101.6</v>
      </c>
      <c r="I16" s="14" t="s">
        <v>11</v>
      </c>
      <c r="J16" s="189">
        <v>77.4</v>
      </c>
      <c r="K16">
        <v>6</v>
      </c>
      <c r="L16" s="34">
        <f t="shared" si="0"/>
        <v>22.599999999999994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>
      <c r="K24" s="2"/>
    </row>
    <row r="25" ht="19.5" customHeight="1">
      <c r="K25" s="2"/>
    </row>
    <row r="26" ht="19.5" customHeight="1">
      <c r="K26" s="2"/>
    </row>
    <row r="27" ht="19.5" customHeight="1">
      <c r="K27" s="3"/>
    </row>
    <row r="28" ht="19.5" customHeight="1">
      <c r="K28" s="2"/>
    </row>
    <row r="29" ht="19.5" customHeight="1">
      <c r="K29" s="2"/>
    </row>
    <row r="30" ht="19.5" customHeight="1">
      <c r="K30" s="2"/>
    </row>
    <row r="31" ht="19.5" customHeight="1">
      <c r="K31" s="2"/>
    </row>
    <row r="32" ht="19.5" customHeight="1">
      <c r="K32" s="2"/>
    </row>
    <row r="33" ht="19.5" customHeight="1">
      <c r="K33" s="2"/>
    </row>
    <row r="34" ht="19.5" customHeight="1">
      <c r="K34" s="2"/>
    </row>
    <row r="35" ht="19.5" customHeight="1">
      <c r="K35" s="2"/>
    </row>
    <row r="36" ht="19.5" customHeight="1">
      <c r="K36" s="2"/>
    </row>
    <row r="37" ht="19.5" customHeight="1">
      <c r="K37" s="2"/>
    </row>
    <row r="38" ht="19.5" customHeight="1"/>
    <row r="39" spans="4:10" ht="19.5" customHeight="1">
      <c r="D39">
        <v>2010</v>
      </c>
      <c r="G39">
        <v>2010</v>
      </c>
      <c r="J39">
        <v>2009</v>
      </c>
    </row>
    <row r="40" spans="3:11" ht="12.75">
      <c r="C40" t="s">
        <v>15</v>
      </c>
      <c r="D40" s="51" t="s">
        <v>74</v>
      </c>
      <c r="E40" t="s">
        <v>16</v>
      </c>
      <c r="G40" t="s">
        <v>74</v>
      </c>
      <c r="H40" t="s">
        <v>13</v>
      </c>
      <c r="I40" t="s">
        <v>15</v>
      </c>
      <c r="J40" s="51" t="s">
        <v>74</v>
      </c>
      <c r="K40" t="s">
        <v>16</v>
      </c>
    </row>
    <row r="41" spans="3:11" ht="15.75">
      <c r="C41" s="14" t="s">
        <v>4</v>
      </c>
      <c r="D41" s="189">
        <v>368.7</v>
      </c>
      <c r="E41" s="28">
        <v>1</v>
      </c>
      <c r="F41" s="14" t="s">
        <v>4</v>
      </c>
      <c r="G41" s="189">
        <v>368.7</v>
      </c>
      <c r="H41" s="185">
        <v>232.5</v>
      </c>
      <c r="I41" s="14" t="s">
        <v>6</v>
      </c>
      <c r="J41" s="189">
        <v>410.5</v>
      </c>
      <c r="K41">
        <v>1</v>
      </c>
    </row>
    <row r="42" spans="3:11" ht="15.75">
      <c r="C42" s="14" t="s">
        <v>6</v>
      </c>
      <c r="D42" s="189">
        <v>366.40058597466253</v>
      </c>
      <c r="E42" s="28">
        <v>2</v>
      </c>
      <c r="F42" s="14" t="s">
        <v>6</v>
      </c>
      <c r="G42" s="189">
        <v>366.40058597466253</v>
      </c>
      <c r="H42" s="185">
        <v>232.5</v>
      </c>
      <c r="I42" s="14" t="s">
        <v>4</v>
      </c>
      <c r="J42" s="189">
        <v>346.4</v>
      </c>
      <c r="K42">
        <v>2</v>
      </c>
    </row>
    <row r="43" spans="3:11" ht="15.75">
      <c r="C43" s="14" t="s">
        <v>2</v>
      </c>
      <c r="D43" s="189">
        <v>304</v>
      </c>
      <c r="E43" s="28">
        <v>3</v>
      </c>
      <c r="F43" s="14" t="s">
        <v>2</v>
      </c>
      <c r="G43" s="189">
        <v>304</v>
      </c>
      <c r="H43" s="185">
        <v>232.5</v>
      </c>
      <c r="I43" s="14" t="s">
        <v>2</v>
      </c>
      <c r="J43" s="189">
        <v>338</v>
      </c>
      <c r="K43">
        <v>3</v>
      </c>
    </row>
    <row r="44" spans="3:11" ht="15.75">
      <c r="C44" s="14" t="s">
        <v>17</v>
      </c>
      <c r="D44" s="189">
        <v>301.1</v>
      </c>
      <c r="E44" s="28">
        <v>4</v>
      </c>
      <c r="F44" s="14" t="s">
        <v>17</v>
      </c>
      <c r="G44" s="189">
        <v>301.1</v>
      </c>
      <c r="H44" s="185">
        <v>232.5</v>
      </c>
      <c r="I44" s="14" t="s">
        <v>8</v>
      </c>
      <c r="J44" s="189">
        <v>290.3</v>
      </c>
      <c r="K44">
        <v>4</v>
      </c>
    </row>
    <row r="45" spans="3:11" ht="15.75">
      <c r="C45" s="14" t="s">
        <v>8</v>
      </c>
      <c r="D45" s="189">
        <v>295.3</v>
      </c>
      <c r="E45" s="28">
        <v>5</v>
      </c>
      <c r="F45" s="14" t="s">
        <v>8</v>
      </c>
      <c r="G45" s="189">
        <v>295.3</v>
      </c>
      <c r="H45" s="185">
        <v>232.5</v>
      </c>
      <c r="I45" s="14" t="s">
        <v>17</v>
      </c>
      <c r="J45" s="189">
        <v>289</v>
      </c>
      <c r="K45">
        <v>5</v>
      </c>
    </row>
    <row r="46" spans="3:11" ht="15.75">
      <c r="C46" s="14" t="s">
        <v>10</v>
      </c>
      <c r="D46" s="189">
        <v>224.2</v>
      </c>
      <c r="E46" s="28">
        <v>6</v>
      </c>
      <c r="F46" s="14" t="s">
        <v>10</v>
      </c>
      <c r="G46" s="189">
        <v>224.2</v>
      </c>
      <c r="H46" s="185">
        <v>232.5</v>
      </c>
      <c r="I46" s="14" t="s">
        <v>3</v>
      </c>
      <c r="J46" s="189">
        <v>232.6</v>
      </c>
      <c r="K46">
        <v>6</v>
      </c>
    </row>
    <row r="47" spans="3:11" ht="15.75">
      <c r="C47" s="14" t="s">
        <v>53</v>
      </c>
      <c r="D47" s="189">
        <v>223.2</v>
      </c>
      <c r="E47" s="28">
        <v>7</v>
      </c>
      <c r="F47" s="14" t="s">
        <v>53</v>
      </c>
      <c r="G47" s="189">
        <v>223.2</v>
      </c>
      <c r="H47" s="185">
        <v>232.5</v>
      </c>
      <c r="I47" s="14" t="s">
        <v>11</v>
      </c>
      <c r="J47" s="189">
        <v>228.7</v>
      </c>
      <c r="K47">
        <v>7</v>
      </c>
    </row>
    <row r="48" spans="3:11" ht="15.75">
      <c r="C48" s="18" t="s">
        <v>1</v>
      </c>
      <c r="D48" s="193">
        <v>188.6</v>
      </c>
      <c r="E48" s="28">
        <v>8</v>
      </c>
      <c r="F48" s="18" t="s">
        <v>1</v>
      </c>
      <c r="G48" s="193">
        <v>188.6</v>
      </c>
      <c r="H48" s="185">
        <v>232.5</v>
      </c>
      <c r="I48" s="14" t="s">
        <v>53</v>
      </c>
      <c r="J48" s="189">
        <v>221.1</v>
      </c>
      <c r="K48">
        <v>8</v>
      </c>
    </row>
    <row r="49" spans="3:11" ht="15.75">
      <c r="C49" s="14" t="s">
        <v>3</v>
      </c>
      <c r="D49" s="189">
        <v>186.7</v>
      </c>
      <c r="E49" s="28">
        <v>9</v>
      </c>
      <c r="F49" s="14" t="s">
        <v>3</v>
      </c>
      <c r="G49" s="189">
        <v>186.7</v>
      </c>
      <c r="H49" s="185">
        <v>232.5</v>
      </c>
      <c r="I49" s="14" t="s">
        <v>10</v>
      </c>
      <c r="J49" s="189">
        <v>219.7</v>
      </c>
      <c r="K49">
        <v>9</v>
      </c>
    </row>
    <row r="50" spans="3:11" ht="15.75">
      <c r="C50" s="14" t="s">
        <v>12</v>
      </c>
      <c r="D50" s="189">
        <v>184.5</v>
      </c>
      <c r="E50" s="28">
        <v>10</v>
      </c>
      <c r="F50" s="14" t="s">
        <v>12</v>
      </c>
      <c r="G50" s="189">
        <v>184.5</v>
      </c>
      <c r="H50" s="185">
        <v>232.5</v>
      </c>
      <c r="I50" s="18" t="s">
        <v>1</v>
      </c>
      <c r="J50" s="193">
        <v>183.4</v>
      </c>
      <c r="K50">
        <v>10</v>
      </c>
    </row>
    <row r="51" spans="3:11" ht="15.75">
      <c r="C51" s="14" t="s">
        <v>11</v>
      </c>
      <c r="D51" s="189">
        <v>177.9</v>
      </c>
      <c r="E51" s="28">
        <v>11</v>
      </c>
      <c r="F51" s="14" t="s">
        <v>11</v>
      </c>
      <c r="G51" s="189">
        <v>177.9</v>
      </c>
      <c r="H51" s="185">
        <v>232.5</v>
      </c>
      <c r="I51" s="14" t="s">
        <v>12</v>
      </c>
      <c r="J51" s="189">
        <v>169</v>
      </c>
      <c r="K51">
        <v>11</v>
      </c>
    </row>
    <row r="52" spans="3:11" ht="15.75">
      <c r="C52" s="14" t="s">
        <v>7</v>
      </c>
      <c r="D52" s="189">
        <v>159</v>
      </c>
      <c r="E52" s="28">
        <v>12</v>
      </c>
      <c r="F52" s="14" t="s">
        <v>7</v>
      </c>
      <c r="G52" s="189">
        <v>159</v>
      </c>
      <c r="H52" s="185">
        <v>232.5</v>
      </c>
      <c r="I52" s="14" t="s">
        <v>14</v>
      </c>
      <c r="J52" s="189">
        <v>167.5</v>
      </c>
      <c r="K52">
        <v>12</v>
      </c>
    </row>
    <row r="53" spans="3:11" ht="15.75">
      <c r="C53" s="14" t="s">
        <v>14</v>
      </c>
      <c r="D53" s="189">
        <v>153.2</v>
      </c>
      <c r="E53" s="28">
        <v>13</v>
      </c>
      <c r="F53" s="14" t="s">
        <v>14</v>
      </c>
      <c r="G53" s="189">
        <v>153.2</v>
      </c>
      <c r="H53" s="185">
        <v>232.5</v>
      </c>
      <c r="I53" s="14" t="s">
        <v>5</v>
      </c>
      <c r="J53" s="189">
        <v>157.6</v>
      </c>
      <c r="K53">
        <v>13</v>
      </c>
    </row>
    <row r="54" spans="3:11" ht="15.75">
      <c r="C54" s="14" t="s">
        <v>5</v>
      </c>
      <c r="D54" s="189">
        <v>151.3</v>
      </c>
      <c r="E54" s="28">
        <v>14</v>
      </c>
      <c r="F54" s="14" t="s">
        <v>5</v>
      </c>
      <c r="G54" s="189">
        <v>151.3</v>
      </c>
      <c r="H54" s="185">
        <v>232.5</v>
      </c>
      <c r="I54" s="14" t="s">
        <v>7</v>
      </c>
      <c r="J54" s="189">
        <v>137.3</v>
      </c>
      <c r="K54">
        <v>14</v>
      </c>
    </row>
    <row r="56" spans="7:10" ht="12.75">
      <c r="G56">
        <v>2009</v>
      </c>
      <c r="J56">
        <v>2008</v>
      </c>
    </row>
    <row r="57" spans="3:10" ht="12.75">
      <c r="C57" t="s">
        <v>15</v>
      </c>
      <c r="D57" s="51">
        <v>2010</v>
      </c>
      <c r="E57" t="s">
        <v>16</v>
      </c>
      <c r="G57" s="51" t="s">
        <v>59</v>
      </c>
      <c r="H57" t="s">
        <v>13</v>
      </c>
      <c r="I57" t="s">
        <v>15</v>
      </c>
      <c r="J57" s="51"/>
    </row>
    <row r="58" spans="3:13" ht="15.75">
      <c r="C58" s="14" t="s">
        <v>4</v>
      </c>
      <c r="D58" s="75">
        <v>123.88987619514589</v>
      </c>
      <c r="F58" s="23" t="e">
        <f>D58/E58</f>
        <v>#DIV/0!</v>
      </c>
      <c r="I58" s="14" t="s">
        <v>2</v>
      </c>
      <c r="J58" s="30">
        <v>2351592</v>
      </c>
      <c r="K58" s="56">
        <v>4052731</v>
      </c>
      <c r="L58" s="23">
        <f>J58/K58</f>
        <v>0.580248726105927</v>
      </c>
      <c r="M58" s="34" t="e">
        <f>F58/L58*100</f>
        <v>#DIV/0!</v>
      </c>
    </row>
    <row r="59" spans="3:13" ht="15.75">
      <c r="C59" s="14" t="s">
        <v>17</v>
      </c>
      <c r="D59" s="75">
        <v>109.31240070659298</v>
      </c>
      <c r="F59" s="23" t="e">
        <f aca="true" t="shared" si="1" ref="F59:F71">D59/E59</f>
        <v>#DIV/0!</v>
      </c>
      <c r="I59" s="14" t="s">
        <v>17</v>
      </c>
      <c r="J59" s="29">
        <v>299696</v>
      </c>
      <c r="K59" s="56">
        <v>703220</v>
      </c>
      <c r="L59" s="23">
        <f aca="true" t="shared" si="2" ref="L59:L71">J59/K59</f>
        <v>0.4261767298996047</v>
      </c>
      <c r="M59" s="34" t="e">
        <f aca="true" t="shared" si="3" ref="M59:M71">F59/L59*100</f>
        <v>#DIV/0!</v>
      </c>
    </row>
    <row r="60" spans="3:13" ht="15.75">
      <c r="C60" s="14" t="s">
        <v>8</v>
      </c>
      <c r="D60" s="75">
        <v>107.22615703949016</v>
      </c>
      <c r="F60" s="23" t="e">
        <f t="shared" si="1"/>
        <v>#DIV/0!</v>
      </c>
      <c r="I60" s="14" t="s">
        <v>12</v>
      </c>
      <c r="J60" s="29">
        <v>284072</v>
      </c>
      <c r="K60" s="56">
        <v>840391</v>
      </c>
      <c r="L60" s="23">
        <f t="shared" si="2"/>
        <v>0.33802361043847445</v>
      </c>
      <c r="M60" s="34" t="e">
        <f t="shared" si="3"/>
        <v>#DIV/0!</v>
      </c>
    </row>
    <row r="61" spans="3:13" ht="15.75">
      <c r="C61" s="18" t="s">
        <v>1</v>
      </c>
      <c r="D61" s="75">
        <v>104.31878751696064</v>
      </c>
      <c r="F61" s="23" t="e">
        <f t="shared" si="1"/>
        <v>#DIV/0!</v>
      </c>
      <c r="I61" s="14" t="s">
        <v>6</v>
      </c>
      <c r="J61" s="137">
        <v>2222436</v>
      </c>
      <c r="K61" s="56">
        <v>3762809</v>
      </c>
      <c r="L61" s="23">
        <f t="shared" si="2"/>
        <v>0.59063215805001</v>
      </c>
      <c r="M61" s="34" t="e">
        <f t="shared" si="3"/>
        <v>#DIV/0!</v>
      </c>
    </row>
    <row r="62" spans="3:13" ht="15.75">
      <c r="C62" s="14" t="s">
        <v>5</v>
      </c>
      <c r="D62" s="75">
        <v>101.86963186070948</v>
      </c>
      <c r="F62" s="23" t="e">
        <f t="shared" si="1"/>
        <v>#DIV/0!</v>
      </c>
      <c r="I62" s="18" t="s">
        <v>1</v>
      </c>
      <c r="J62" s="111">
        <v>485046</v>
      </c>
      <c r="K62" s="56">
        <v>1532736</v>
      </c>
      <c r="L62" s="23">
        <f t="shared" si="2"/>
        <v>0.3164576287110109</v>
      </c>
      <c r="M62" s="34" t="e">
        <f t="shared" si="3"/>
        <v>#DIV/0!</v>
      </c>
    </row>
    <row r="63" spans="3:13" ht="15.75">
      <c r="C63" s="14" t="s">
        <v>53</v>
      </c>
      <c r="D63" s="75">
        <v>100.49141571952167</v>
      </c>
      <c r="F63" s="23" t="e">
        <f t="shared" si="1"/>
        <v>#DIV/0!</v>
      </c>
      <c r="I63" s="14" t="s">
        <v>4</v>
      </c>
      <c r="J63" s="111">
        <v>980920</v>
      </c>
      <c r="K63" s="56">
        <v>1282567</v>
      </c>
      <c r="L63" s="23">
        <f t="shared" si="2"/>
        <v>0.7648099475504984</v>
      </c>
      <c r="M63" s="34" t="e">
        <f t="shared" si="3"/>
        <v>#DIV/0!</v>
      </c>
    </row>
    <row r="64" spans="3:13" ht="15.75">
      <c r="C64" s="14" t="s">
        <v>2</v>
      </c>
      <c r="D64" s="75">
        <v>100</v>
      </c>
      <c r="F64" s="23" t="e">
        <f t="shared" si="1"/>
        <v>#DIV/0!</v>
      </c>
      <c r="I64" s="14" t="s">
        <v>14</v>
      </c>
      <c r="J64" s="30">
        <v>836789</v>
      </c>
      <c r="K64" s="56">
        <v>2718227</v>
      </c>
      <c r="L64" s="23">
        <f t="shared" si="2"/>
        <v>0.30784367898633924</v>
      </c>
      <c r="M64" s="34" t="e">
        <f t="shared" si="3"/>
        <v>#DIV/0!</v>
      </c>
    </row>
    <row r="65" spans="3:13" ht="15.75">
      <c r="C65" s="14" t="s">
        <v>10</v>
      </c>
      <c r="D65" s="167">
        <v>88.49464471315943</v>
      </c>
      <c r="F65" s="23" t="e">
        <f t="shared" si="1"/>
        <v>#DIV/0!</v>
      </c>
      <c r="I65" s="14" t="s">
        <v>7</v>
      </c>
      <c r="J65" s="138">
        <v>422573</v>
      </c>
      <c r="K65" s="56">
        <v>1413257</v>
      </c>
      <c r="L65" s="23">
        <f t="shared" si="2"/>
        <v>0.2990064793593805</v>
      </c>
      <c r="M65" s="34" t="e">
        <f t="shared" si="3"/>
        <v>#DIV/0!</v>
      </c>
    </row>
    <row r="66" spans="3:13" ht="15.75">
      <c r="C66" s="14" t="s">
        <v>6</v>
      </c>
      <c r="D66" s="167">
        <v>75.90073656347104</v>
      </c>
      <c r="F66" s="23" t="e">
        <f t="shared" si="1"/>
        <v>#DIV/0!</v>
      </c>
      <c r="I66" s="14" t="s">
        <v>8</v>
      </c>
      <c r="J66" s="29">
        <v>1353338</v>
      </c>
      <c r="K66" s="56">
        <v>3359816</v>
      </c>
      <c r="L66" s="23">
        <f t="shared" si="2"/>
        <v>0.40280122482897873</v>
      </c>
      <c r="M66" s="34" t="e">
        <f t="shared" si="3"/>
        <v>#DIV/0!</v>
      </c>
    </row>
    <row r="67" spans="3:13" ht="15.75">
      <c r="C67" s="14" t="s">
        <v>3</v>
      </c>
      <c r="D67" s="167">
        <v>73.79711880093936</v>
      </c>
      <c r="F67" s="23" t="e">
        <f t="shared" si="1"/>
        <v>#DIV/0!</v>
      </c>
      <c r="I67" s="14" t="s">
        <v>3</v>
      </c>
      <c r="J67" s="111">
        <v>778213</v>
      </c>
      <c r="K67" s="56">
        <v>2119003</v>
      </c>
      <c r="L67" s="23">
        <f t="shared" si="2"/>
        <v>0.36725431724259006</v>
      </c>
      <c r="M67" s="34" t="e">
        <f t="shared" si="3"/>
        <v>#DIV/0!</v>
      </c>
    </row>
    <row r="68" spans="3:13" ht="15.75">
      <c r="C68" s="14" t="s">
        <v>7</v>
      </c>
      <c r="D68" s="174">
        <v>71.1896109642923</v>
      </c>
      <c r="F68" s="23" t="e">
        <f t="shared" si="1"/>
        <v>#DIV/0!</v>
      </c>
      <c r="I68" s="14" t="s">
        <v>11</v>
      </c>
      <c r="J68" s="30">
        <v>602179</v>
      </c>
      <c r="K68" s="56">
        <v>1388021</v>
      </c>
      <c r="L68" s="23">
        <f t="shared" si="2"/>
        <v>0.433839977925406</v>
      </c>
      <c r="M68" s="34" t="e">
        <f t="shared" si="3"/>
        <v>#DIV/0!</v>
      </c>
    </row>
    <row r="69" spans="3:13" ht="15.75">
      <c r="C69" s="14" t="s">
        <v>11</v>
      </c>
      <c r="D69" s="175">
        <v>69.42049107245182</v>
      </c>
      <c r="F69" s="23" t="e">
        <f t="shared" si="1"/>
        <v>#DIV/0!</v>
      </c>
      <c r="I69" s="14" t="s">
        <v>5</v>
      </c>
      <c r="J69" s="30">
        <v>1315949</v>
      </c>
      <c r="K69" s="56">
        <v>3172787</v>
      </c>
      <c r="L69" s="23">
        <f t="shared" si="2"/>
        <v>0.4147612178189081</v>
      </c>
      <c r="M69" s="34" t="e">
        <f t="shared" si="3"/>
        <v>#DIV/0!</v>
      </c>
    </row>
    <row r="70" spans="3:13" ht="15.75">
      <c r="C70" s="14" t="s">
        <v>14</v>
      </c>
      <c r="D70" s="167">
        <v>66.07279904805957</v>
      </c>
      <c r="F70" s="23" t="e">
        <f t="shared" si="1"/>
        <v>#DIV/0!</v>
      </c>
      <c r="I70" s="14" t="s">
        <v>53</v>
      </c>
      <c r="J70" s="58">
        <v>1107616</v>
      </c>
      <c r="K70" s="56">
        <v>2583808</v>
      </c>
      <c r="L70" s="23">
        <f t="shared" si="2"/>
        <v>0.4286758149212325</v>
      </c>
      <c r="M70" s="34" t="e">
        <f t="shared" si="3"/>
        <v>#DIV/0!</v>
      </c>
    </row>
    <row r="71" spans="3:13" ht="15.75">
      <c r="C71" s="14" t="s">
        <v>12</v>
      </c>
      <c r="D71" s="167">
        <v>59.892491170534825</v>
      </c>
      <c r="F71" s="23" t="e">
        <f t="shared" si="1"/>
        <v>#DIV/0!</v>
      </c>
      <c r="I71" s="14" t="s">
        <v>10</v>
      </c>
      <c r="J71" s="29">
        <v>506697</v>
      </c>
      <c r="K71" s="56">
        <v>1312208</v>
      </c>
      <c r="L71" s="23">
        <f t="shared" si="2"/>
        <v>0.3861407642690793</v>
      </c>
      <c r="M71" s="34" t="e">
        <f t="shared" si="3"/>
        <v>#DIV/0!</v>
      </c>
    </row>
    <row r="72" spans="4:11" ht="12.75">
      <c r="D72" s="34">
        <f>SUM(D58:D71)</f>
        <v>1251.876161371329</v>
      </c>
      <c r="E72" s="34">
        <f>SUM(E58:E71)</f>
        <v>0</v>
      </c>
      <c r="J72">
        <f>SUM(J58:J71)</f>
        <v>13547116</v>
      </c>
      <c r="K72">
        <f>SUM(K58:K71)</f>
        <v>30241581</v>
      </c>
    </row>
    <row r="73" spans="5:6" ht="12.75">
      <c r="E73">
        <v>141909244</v>
      </c>
      <c r="F73" s="23">
        <f>D74/E73*1000</f>
        <v>232.53242050954765</v>
      </c>
    </row>
    <row r="74" spans="3:11" ht="15.75">
      <c r="C74" s="165">
        <v>2010</v>
      </c>
      <c r="D74">
        <v>32998500</v>
      </c>
      <c r="E74">
        <v>141914509</v>
      </c>
      <c r="F74" s="120">
        <f>D74/E74*1000</f>
        <v>232.523793603091</v>
      </c>
      <c r="I74">
        <v>288100</v>
      </c>
      <c r="J74">
        <v>1526304</v>
      </c>
      <c r="K74" s="34">
        <f>I74/J74*1000</f>
        <v>188.7566303960417</v>
      </c>
    </row>
    <row r="75" spans="2:11" ht="15.75">
      <c r="B75" t="s">
        <v>13</v>
      </c>
      <c r="C75">
        <v>2009</v>
      </c>
      <c r="D75" s="45">
        <v>59800000</v>
      </c>
      <c r="E75">
        <v>141903979</v>
      </c>
      <c r="F75" s="46">
        <f>D75/E75</f>
        <v>0.42141172094969936</v>
      </c>
      <c r="I75">
        <v>288.1</v>
      </c>
      <c r="J75">
        <v>1527.396</v>
      </c>
      <c r="K75">
        <f>I75/J75*1000</f>
        <v>188.6216802977093</v>
      </c>
    </row>
    <row r="76" spans="3:8" ht="15.75">
      <c r="C76">
        <v>2008</v>
      </c>
      <c r="D76" s="45">
        <v>63761600</v>
      </c>
      <c r="E76">
        <v>142008838</v>
      </c>
      <c r="F76" s="46">
        <f>D76/E76</f>
        <v>0.44899740676703515</v>
      </c>
      <c r="G76" s="50">
        <f>F75/F76*100</f>
        <v>93.85615921126048</v>
      </c>
      <c r="H76" s="34">
        <f>100-G76</f>
        <v>6.143840788739524</v>
      </c>
    </row>
    <row r="77" spans="3:7" ht="15.75">
      <c r="C77" s="115">
        <v>2007</v>
      </c>
      <c r="D77" s="116">
        <v>60350</v>
      </c>
      <c r="E77" s="115">
        <v>142114903</v>
      </c>
      <c r="F77" s="117">
        <f>D77/E77*1000</f>
        <v>0.4246563782265678</v>
      </c>
      <c r="G77" s="50"/>
    </row>
    <row r="78" spans="2:7" ht="15.75">
      <c r="B78" t="s">
        <v>58</v>
      </c>
      <c r="F78" s="23"/>
      <c r="G78" s="50"/>
    </row>
    <row r="79" spans="3:7" ht="15.75">
      <c r="C79">
        <v>2008</v>
      </c>
      <c r="D79">
        <v>13547.1</v>
      </c>
      <c r="E79">
        <v>30241581</v>
      </c>
      <c r="F79" s="46">
        <f>D79/E79*1000</f>
        <v>0.447962690839477</v>
      </c>
      <c r="G79" s="50">
        <f>F79/F80*100</f>
        <v>110.88117554819159</v>
      </c>
    </row>
    <row r="80" spans="3:6" ht="15.75">
      <c r="C80">
        <v>2007</v>
      </c>
      <c r="D80">
        <v>12238.8</v>
      </c>
      <c r="E80">
        <v>30293874</v>
      </c>
      <c r="F80" s="46">
        <f>D80/E80*1000</f>
        <v>0.4040024725791095</v>
      </c>
    </row>
    <row r="84" spans="3:4" ht="15.75">
      <c r="C84" s="14" t="s">
        <v>10</v>
      </c>
      <c r="D84" s="55">
        <v>105.32618379738037</v>
      </c>
    </row>
    <row r="85" spans="3:11" ht="15.75">
      <c r="C85" s="14" t="s">
        <v>8</v>
      </c>
      <c r="D85" s="31">
        <v>104.21269779484574</v>
      </c>
      <c r="K85">
        <v>0.158</v>
      </c>
    </row>
    <row r="86" spans="3:11" ht="15.75">
      <c r="C86" s="14" t="s">
        <v>11</v>
      </c>
      <c r="D86" s="55">
        <v>101.67143144235682</v>
      </c>
      <c r="K86">
        <v>0.12</v>
      </c>
    </row>
    <row r="87" spans="3:11" ht="15.75">
      <c r="C87" s="14" t="s">
        <v>53</v>
      </c>
      <c r="D87" s="55">
        <v>101.61403212719881</v>
      </c>
      <c r="K87">
        <f>K85/K86*100</f>
        <v>131.66666666666666</v>
      </c>
    </row>
    <row r="88" spans="3:4" ht="15.75">
      <c r="C88" s="18" t="s">
        <v>17</v>
      </c>
      <c r="D88" s="114">
        <v>100.94646323680827</v>
      </c>
    </row>
    <row r="89" spans="3:5" ht="15.75">
      <c r="C89" s="14" t="s">
        <v>2</v>
      </c>
      <c r="D89" s="55">
        <v>100</v>
      </c>
      <c r="E89" s="34"/>
    </row>
    <row r="90" spans="3:6" ht="15.75">
      <c r="C90" s="14" t="s">
        <v>12</v>
      </c>
      <c r="D90" s="113">
        <v>98.2313825924152</v>
      </c>
      <c r="E90" s="34">
        <f aca="true" t="shared" si="4" ref="E90:E97">100-D90</f>
        <v>1.7686174075847987</v>
      </c>
      <c r="F90">
        <v>1</v>
      </c>
    </row>
    <row r="91" spans="3:6" ht="15.75">
      <c r="C91" s="14" t="s">
        <v>3</v>
      </c>
      <c r="D91" s="31">
        <v>95.4282013307548</v>
      </c>
      <c r="E91" s="34">
        <f t="shared" si="4"/>
        <v>4.571798669245197</v>
      </c>
      <c r="F91">
        <v>2</v>
      </c>
    </row>
    <row r="92" spans="3:6" ht="15.75">
      <c r="C92" s="14" t="s">
        <v>1</v>
      </c>
      <c r="D92" s="55">
        <v>94.17560684765903</v>
      </c>
      <c r="E92" s="34">
        <f t="shared" si="4"/>
        <v>5.824393152340974</v>
      </c>
      <c r="F92">
        <v>3</v>
      </c>
    </row>
    <row r="93" spans="3:6" ht="15.75">
      <c r="C93" s="14" t="s">
        <v>6</v>
      </c>
      <c r="D93" s="55">
        <v>90.31241695073535</v>
      </c>
      <c r="E93" s="34">
        <f t="shared" si="4"/>
        <v>9.687583049264646</v>
      </c>
      <c r="F93">
        <v>4</v>
      </c>
    </row>
    <row r="94" spans="3:6" ht="15.75">
      <c r="C94" s="14" t="s">
        <v>4</v>
      </c>
      <c r="D94" s="54">
        <v>87.08576215742278</v>
      </c>
      <c r="E94" s="34">
        <f t="shared" si="4"/>
        <v>12.914237842577222</v>
      </c>
      <c r="F94">
        <v>5</v>
      </c>
    </row>
    <row r="95" spans="3:6" ht="15.75">
      <c r="C95" s="14" t="s">
        <v>14</v>
      </c>
      <c r="D95" s="54">
        <v>81.01793876131012</v>
      </c>
      <c r="E95" s="34">
        <f t="shared" si="4"/>
        <v>18.98206123868988</v>
      </c>
      <c r="F95">
        <v>6</v>
      </c>
    </row>
    <row r="96" spans="3:6" ht="15.75">
      <c r="C96" s="14" t="s">
        <v>7</v>
      </c>
      <c r="D96" s="55">
        <v>78.97401699346814</v>
      </c>
      <c r="E96" s="34">
        <f t="shared" si="4"/>
        <v>21.02598300653186</v>
      </c>
      <c r="F96">
        <v>7</v>
      </c>
    </row>
    <row r="97" spans="3:6" ht="15.75">
      <c r="C97" s="14" t="s">
        <v>5</v>
      </c>
      <c r="D97" s="112">
        <v>77.86388947436093</v>
      </c>
      <c r="E97" s="34">
        <f t="shared" si="4"/>
        <v>22.13611052563907</v>
      </c>
      <c r="F97">
        <v>8</v>
      </c>
    </row>
    <row r="100" spans="3:5" ht="15.75">
      <c r="C100" s="14" t="s">
        <v>2</v>
      </c>
      <c r="D100" s="34">
        <v>187</v>
      </c>
      <c r="E100" s="184">
        <f>D100/1000</f>
        <v>0.187</v>
      </c>
    </row>
    <row r="101" spans="3:5" ht="15.75">
      <c r="C101" s="14" t="s">
        <v>17</v>
      </c>
      <c r="D101" s="34">
        <v>188.9</v>
      </c>
      <c r="E101" s="184">
        <f aca="true" t="shared" si="5" ref="E101:E113">D101/1000</f>
        <v>0.1889</v>
      </c>
    </row>
    <row r="102" spans="3:5" ht="15.75">
      <c r="C102" s="14" t="s">
        <v>12</v>
      </c>
      <c r="D102" s="34">
        <v>104.4</v>
      </c>
      <c r="E102" s="184">
        <f t="shared" si="5"/>
        <v>0.1044</v>
      </c>
    </row>
    <row r="103" spans="3:5" ht="15.75">
      <c r="C103" s="14" t="s">
        <v>6</v>
      </c>
      <c r="D103" s="34">
        <v>248.79516380101242</v>
      </c>
      <c r="E103" s="184">
        <f t="shared" si="5"/>
        <v>0.2487951638010124</v>
      </c>
    </row>
    <row r="104" spans="3:5" ht="15.75">
      <c r="C104" s="18" t="s">
        <v>1</v>
      </c>
      <c r="D104" s="34">
        <v>112.3</v>
      </c>
      <c r="E104" s="184">
        <f t="shared" si="5"/>
        <v>0.1123</v>
      </c>
    </row>
    <row r="105" spans="3:5" ht="15.75">
      <c r="C105" s="14" t="s">
        <v>4</v>
      </c>
      <c r="D105" s="34">
        <v>200.7</v>
      </c>
      <c r="E105" s="184">
        <f t="shared" si="5"/>
        <v>0.2007</v>
      </c>
    </row>
    <row r="106" spans="3:5" ht="15.75">
      <c r="C106" s="14" t="s">
        <v>14</v>
      </c>
      <c r="D106" s="34">
        <v>111.2</v>
      </c>
      <c r="E106" s="184">
        <f t="shared" si="5"/>
        <v>0.11120000000000001</v>
      </c>
    </row>
    <row r="107" spans="3:5" ht="15.75">
      <c r="C107" s="14" t="s">
        <v>7</v>
      </c>
      <c r="D107" s="34">
        <v>118.4</v>
      </c>
      <c r="E107" s="184">
        <f t="shared" si="5"/>
        <v>0.1184</v>
      </c>
    </row>
    <row r="108" spans="3:5" ht="15.75">
      <c r="C108" s="14" t="s">
        <v>8</v>
      </c>
      <c r="D108" s="34">
        <v>184.9</v>
      </c>
      <c r="E108" s="184">
        <f t="shared" si="5"/>
        <v>0.1849</v>
      </c>
    </row>
    <row r="109" spans="3:5" ht="15.75">
      <c r="C109" s="14" t="s">
        <v>3</v>
      </c>
      <c r="D109" s="34">
        <v>122.7</v>
      </c>
      <c r="E109" s="184">
        <f t="shared" si="5"/>
        <v>0.1227</v>
      </c>
    </row>
    <row r="110" spans="3:5" ht="15.75">
      <c r="C110" s="14" t="s">
        <v>11</v>
      </c>
      <c r="D110" s="34">
        <v>82.1</v>
      </c>
      <c r="E110" s="184">
        <f t="shared" si="5"/>
        <v>0.08209999999999999</v>
      </c>
    </row>
    <row r="111" spans="3:5" ht="15.75">
      <c r="C111" s="14" t="s">
        <v>5</v>
      </c>
      <c r="D111" s="34">
        <v>86.5</v>
      </c>
      <c r="E111" s="184">
        <f t="shared" si="5"/>
        <v>0.0865</v>
      </c>
    </row>
    <row r="112" spans="3:5" ht="15.75">
      <c r="C112" s="14" t="s">
        <v>53</v>
      </c>
      <c r="D112" s="34">
        <v>117.5</v>
      </c>
      <c r="E112" s="184">
        <f t="shared" si="5"/>
        <v>0.1175</v>
      </c>
    </row>
    <row r="113" spans="3:5" ht="15.75">
      <c r="C113" s="14" t="s">
        <v>10</v>
      </c>
      <c r="D113" s="34">
        <v>126.9</v>
      </c>
      <c r="E113" s="184">
        <f t="shared" si="5"/>
        <v>0.1269</v>
      </c>
    </row>
  </sheetData>
  <sheetProtection/>
  <mergeCells count="1">
    <mergeCell ref="A1:H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Header>&amp;R32</oddHeader>
  </headerFooter>
  <colBreaks count="1" manualBreakCount="1">
    <brk id="17" max="65535" man="1"/>
  </colBreak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R44"/>
  <sheetViews>
    <sheetView workbookViewId="0" topLeftCell="A1">
      <selection activeCell="A1" sqref="A1:F1"/>
    </sheetView>
  </sheetViews>
  <sheetFormatPr defaultColWidth="9.33203125" defaultRowHeight="12.75"/>
  <cols>
    <col min="1" max="1" width="25.33203125" style="0" customWidth="1"/>
    <col min="2" max="2" width="16.83203125" style="0" customWidth="1"/>
    <col min="3" max="3" width="17.16015625" style="0" customWidth="1"/>
    <col min="4" max="4" width="11.66015625" style="0" customWidth="1"/>
    <col min="5" max="5" width="18" style="0" customWidth="1"/>
    <col min="6" max="6" width="17.33203125" style="0" customWidth="1"/>
    <col min="13" max="13" width="20.16015625" style="0" customWidth="1"/>
    <col min="14" max="14" width="18" style="0" customWidth="1"/>
  </cols>
  <sheetData>
    <row r="1" spans="1:6" ht="39.75" customHeight="1">
      <c r="A1" s="223" t="s">
        <v>21</v>
      </c>
      <c r="B1" s="223"/>
      <c r="C1" s="219"/>
      <c r="D1" s="219"/>
      <c r="E1" s="219"/>
      <c r="F1" s="219"/>
    </row>
    <row r="2" spans="1:6" ht="45" customHeight="1">
      <c r="A2" s="21" t="s">
        <v>15</v>
      </c>
      <c r="B2" s="7"/>
      <c r="C2" s="8" t="s">
        <v>0</v>
      </c>
      <c r="D2" s="8" t="s">
        <v>18</v>
      </c>
      <c r="E2" s="8" t="s">
        <v>19</v>
      </c>
      <c r="F2" s="8" t="s">
        <v>20</v>
      </c>
    </row>
    <row r="3" spans="1:6" ht="18.75">
      <c r="A3" s="216" t="s">
        <v>2</v>
      </c>
      <c r="B3" s="17">
        <v>2010</v>
      </c>
      <c r="C3" s="9">
        <f>DGET(родившиеся!$C$40:$E$54,родившиеся!$E$40,Лист3!$B$1:$B$2)</f>
        <v>2</v>
      </c>
      <c r="D3" s="9">
        <f>DGET(умершие!$C$40:$E$54,умершие!$E$40,Лист3!$B$1:$B$2)</f>
        <v>1</v>
      </c>
      <c r="E3" s="9">
        <f>DGET('млад.смертность'!$C$40:$E$54,'млад.смертность'!$E$40,Лист3!$B$1:$B$2)</f>
        <v>6</v>
      </c>
      <c r="F3" s="9">
        <f>DGET('ест.прирост'!$C$40:$E$54,'ест.прирост'!$E$40,Лист3!$B$1:$B$2)</f>
        <v>1</v>
      </c>
    </row>
    <row r="4" spans="1:6" ht="18.75">
      <c r="A4" s="217"/>
      <c r="B4" s="24">
        <v>2009</v>
      </c>
      <c r="C4" s="25">
        <f>DGET(родившиеся!$I$40:$K$54,родившиеся!$K$40,Лист3!$B$1:$B$2)</f>
        <v>2</v>
      </c>
      <c r="D4" s="25">
        <f>DGET(умершие!$I$40:$K$54,умершие!$K$40,Лист3!$B$1:$B$2)</f>
        <v>2</v>
      </c>
      <c r="E4" s="25">
        <f>DGET('млад.смертность'!$I$40:$K$54,'млад.смертность'!$K$40,Лист3!$B$1:$B$2)</f>
        <v>4</v>
      </c>
      <c r="F4" s="25">
        <f>DGET('ест.прирост'!$I$40:$K$54,'ест.прирост'!$K$40,Лист3!$B$1:$B$2)</f>
        <v>2</v>
      </c>
    </row>
    <row r="5" spans="1:6" ht="18.75">
      <c r="A5" s="216" t="s">
        <v>17</v>
      </c>
      <c r="B5" s="17">
        <v>2010</v>
      </c>
      <c r="C5" s="9">
        <f>DGET(родившиеся!$C$40:$E$54,родившиеся!$E$40,Лист3!$C$1:$C$2)</f>
        <v>6</v>
      </c>
      <c r="D5" s="9">
        <f>DGET(умершие!$C$40:$E$54,умершие!$E$40,Лист3!$C$1:$C$2)</f>
        <v>6</v>
      </c>
      <c r="E5" s="9">
        <f>DGET('млад.смертность'!$C$40:$E$54,'млад.смертность'!$E$40,Лист3!$C$1:$C$2)</f>
        <v>8</v>
      </c>
      <c r="F5" s="9">
        <f>DGET('ест.прирост'!$C$40:$E$54,'ест.прирост'!$E$40,Лист3!$C$1:$C$2)</f>
        <v>7</v>
      </c>
    </row>
    <row r="6" spans="1:6" ht="18.75">
      <c r="A6" s="217"/>
      <c r="B6" s="24">
        <v>2009</v>
      </c>
      <c r="C6" s="25">
        <f>DGET(родившиеся!$I$40:$K$54,родившиеся!$K$40,Лист3!$C$1:$C$2)</f>
        <v>5</v>
      </c>
      <c r="D6" s="25">
        <f>DGET(умершие!$I$40:$K$54,умершие!$K$40,Лист3!$C$1:$C$2)</f>
        <v>6</v>
      </c>
      <c r="E6" s="25">
        <f>DGET('млад.смертность'!$I$40:$K$54,'млад.смертность'!$K$40,Лист3!$C$1:$C$2)</f>
        <v>8</v>
      </c>
      <c r="F6" s="25">
        <f>DGET('ест.прирост'!$I$40:$K$54,'ест.прирост'!$K$40,Лист3!$C$1:$C$2)</f>
        <v>6</v>
      </c>
    </row>
    <row r="7" spans="1:6" ht="18.75">
      <c r="A7" s="216" t="s">
        <v>12</v>
      </c>
      <c r="B7" s="17">
        <v>2010</v>
      </c>
      <c r="C7" s="9">
        <f>DGET(родившиеся!$C$40:$E$54,родившиеся!$E$40,Лист3!$D$1:$D$2)</f>
        <v>13</v>
      </c>
      <c r="D7" s="9">
        <f>DGET(умершие!$C$40:$E$54,умершие!$E$40,Лист3!$D$1:$D$2)</f>
        <v>10</v>
      </c>
      <c r="E7" s="9">
        <f>DGET('млад.смертность'!$C$40:$E$54,'млад.смертность'!$E$40,Лист3!$D$1:$D$2)</f>
        <v>4</v>
      </c>
      <c r="F7" s="9">
        <f>DGET('ест.прирост'!$C$40:$E$54,'ест.прирост'!$E$40,Лист3!$D$1:$D$2)</f>
        <v>13</v>
      </c>
    </row>
    <row r="8" spans="1:6" ht="18.75">
      <c r="A8" s="217"/>
      <c r="B8" s="24">
        <v>2009</v>
      </c>
      <c r="C8" s="25">
        <f>DGET(родившиеся!$I$40:$K$54,родившиеся!$K$40,Лист3!$D$1:$D$2)</f>
        <v>13</v>
      </c>
      <c r="D8" s="25">
        <f>DGET(умершие!$I$40:$K$54,умершие!$K$40,Лист3!$D$1:$D$2)</f>
        <v>9</v>
      </c>
      <c r="E8" s="25">
        <f>DGET('млад.смертность'!$I$40:$K$54,'млад.смертность'!$K$40,Лист3!$D$1:$D$2)</f>
        <v>3</v>
      </c>
      <c r="F8" s="25">
        <f>DGET('ест.прирост'!$I$40:$K$54,'ест.прирост'!$K$40,Лист3!$D$1:$D$2)</f>
        <v>12</v>
      </c>
    </row>
    <row r="9" spans="1:6" ht="18.75">
      <c r="A9" s="216" t="s">
        <v>6</v>
      </c>
      <c r="B9" s="17">
        <v>2010</v>
      </c>
      <c r="C9" s="9">
        <f>DGET(родившиеся!$C$40:$E$54,родившиеся!$E$40,Лист3!$E$1:$E$2)</f>
        <v>5</v>
      </c>
      <c r="D9" s="9">
        <f>DGET(умершие!$C$40:$E$54,умершие!$E$40,Лист3!$E$1:$E$2)</f>
        <v>1</v>
      </c>
      <c r="E9" s="9">
        <f>DGET('млад.смертность'!$C$40:$E$54,'млад.смертность'!$E$40,Лист3!$E$1:$E$2)</f>
        <v>3</v>
      </c>
      <c r="F9" s="9">
        <f>DGET('ест.прирост'!$C$40:$E$54,'ест.прирост'!$E$40,Лист3!$E$1:$E$2)</f>
        <v>3</v>
      </c>
    </row>
    <row r="10" spans="1:6" ht="18.75">
      <c r="A10" s="217"/>
      <c r="B10" s="24">
        <v>2009</v>
      </c>
      <c r="C10" s="25">
        <f>DGET(родившиеся!$I$40:$K$54,родившиеся!$K$40,Лист3!$E$1:$E$2)</f>
        <v>7</v>
      </c>
      <c r="D10" s="25">
        <f>DGET(умершие!$I$40:$K$54,умершие!$K$40,Лист3!$E$1:$E$2)</f>
        <v>1</v>
      </c>
      <c r="E10" s="25">
        <f>DGET('млад.смертность'!$I$40:$K$54,'млад.смертность'!$K$40,Лист3!$E$1:$E$2)</f>
        <v>1</v>
      </c>
      <c r="F10" s="25">
        <f>DGET('ест.прирост'!$I$40:$K$54,'ест.прирост'!$K$40,Лист3!$E$1:$E$2)</f>
        <v>3</v>
      </c>
    </row>
    <row r="11" spans="1:18" s="6" customFormat="1" ht="18.75">
      <c r="A11" s="220" t="s">
        <v>1</v>
      </c>
      <c r="B11" s="17">
        <v>2010</v>
      </c>
      <c r="C11" s="10">
        <f>DGET(родившиеся!$C$40:$E$54,родившиеся!$E$40,Лист3!$F$1:$F$2)</f>
        <v>1</v>
      </c>
      <c r="D11" s="10">
        <f>DGET(умершие!$C$40:$E$54,умершие!$E$40,Лист3!$F$1:$F$2)</f>
        <v>2</v>
      </c>
      <c r="E11" s="10">
        <f>DGET('млад.смертность'!$C$40:$E$54,'млад.смертность'!$E$40,Лист3!$F$1:$F$2)</f>
        <v>5</v>
      </c>
      <c r="F11" s="10">
        <f>DGET('ест.прирост'!$C$40:$E$54,'ест.прирост'!$E$40,Лист3!$F$1:$F$2)</f>
        <v>2</v>
      </c>
      <c r="M11" s="4"/>
      <c r="N11" s="4"/>
      <c r="O11" s="4"/>
      <c r="P11" s="4"/>
      <c r="Q11" s="4"/>
      <c r="R11" s="4"/>
    </row>
    <row r="12" spans="1:18" s="6" customFormat="1" ht="18.75">
      <c r="A12" s="221"/>
      <c r="B12" s="24">
        <v>2009</v>
      </c>
      <c r="C12" s="25">
        <f>DGET(родившиеся!$I$40:$K$54,родившиеся!$K$40,Лист3!$F$1:$F$2)</f>
        <v>1</v>
      </c>
      <c r="D12" s="25">
        <f>DGET(умершие!$I$40:$K$54,умершие!$K$40,Лист3!$F$1:$F$2)</f>
        <v>3</v>
      </c>
      <c r="E12" s="25">
        <f>DGET('млад.смертность'!$I$40:$K$54,'млад.смертность'!$K$40,Лист3!$F$1:$F$2)</f>
        <v>10</v>
      </c>
      <c r="F12" s="25">
        <f>DGET('ест.прирост'!$I$40:$K$54,'ест.прирост'!$K$40,Лист3!$F$1:$F$2)</f>
        <v>1</v>
      </c>
      <c r="M12" s="4"/>
      <c r="N12" s="4"/>
      <c r="O12" s="4"/>
      <c r="P12" s="4"/>
      <c r="Q12" s="4"/>
      <c r="R12" s="4"/>
    </row>
    <row r="13" spans="1:18" ht="18.75">
      <c r="A13" s="216" t="s">
        <v>4</v>
      </c>
      <c r="B13" s="17">
        <v>2010</v>
      </c>
      <c r="C13" s="9">
        <f>DGET(родившиеся!$C$40:$E$54,родившиеся!$E$40,Лист3!$G$1:$G$2)</f>
        <v>7</v>
      </c>
      <c r="D13" s="9">
        <f>DGET(умершие!$C$40:$E$54,умершие!$E$40,Лист3!$G$1:$G$2)</f>
        <v>4</v>
      </c>
      <c r="E13" s="9">
        <f>DGET('млад.смертность'!$C$40:$E$54,'млад.смертность'!$E$40,Лист3!$G$1:$G$2)</f>
        <v>1</v>
      </c>
      <c r="F13" s="9">
        <f>DGET('ест.прирост'!$C$40:$E$54,'ест.прирост'!$E$40,Лист3!$G$1:$G$2)</f>
        <v>6</v>
      </c>
      <c r="M13" s="5"/>
      <c r="N13" s="5"/>
      <c r="O13" s="5"/>
      <c r="P13" s="5"/>
      <c r="Q13" s="5"/>
      <c r="R13" s="5"/>
    </row>
    <row r="14" spans="1:18" ht="18.75">
      <c r="A14" s="217"/>
      <c r="B14" s="24">
        <v>2009</v>
      </c>
      <c r="C14" s="25">
        <f>DGET(родившиеся!$I$40:$K$54,родившиеся!$K$40,Лист3!$G$1:$G$2)</f>
        <v>6</v>
      </c>
      <c r="D14" s="25">
        <f>DGET(умершие!$I$40:$K$54,умершие!$K$40,Лист3!$G$1:$G$2)</f>
        <v>4</v>
      </c>
      <c r="E14" s="25">
        <f>DGET('млад.смертность'!$I$40:$K$54,'млад.смертность'!$K$40,Лист3!$G$1:$G$2)</f>
        <v>3</v>
      </c>
      <c r="F14" s="25">
        <f>DGET('ест.прирост'!$I$40:$K$54,'ест.прирост'!$K$40,Лист3!$G$1:$G$2)</f>
        <v>4</v>
      </c>
      <c r="M14" s="5"/>
      <c r="N14" s="5"/>
      <c r="O14" s="5"/>
      <c r="P14" s="5"/>
      <c r="Q14" s="5"/>
      <c r="R14" s="5"/>
    </row>
    <row r="15" spans="1:18" ht="18.75">
      <c r="A15" s="216" t="s">
        <v>14</v>
      </c>
      <c r="B15" s="17">
        <v>2010</v>
      </c>
      <c r="C15" s="9">
        <f>DGET(родившиеся!$C$40:$E$54,родившиеся!$E$40,Лист3!$H$1:$H$2)</f>
        <v>3</v>
      </c>
      <c r="D15" s="9">
        <f>DGET(умершие!$C$40:$E$54,умершие!$E$40,Лист3!$H$1:$H$2)</f>
        <v>5</v>
      </c>
      <c r="E15" s="9">
        <f>DGET('млад.смертность'!$C$40:$E$54,'млад.смертность'!$E$40,Лист3!$H$1:$H$2)</f>
        <v>12</v>
      </c>
      <c r="F15" s="9">
        <f>DGET('ест.прирост'!$C$40:$E$54,'ест.прирост'!$E$40,Лист3!$H$1:$H$2)</f>
        <v>5</v>
      </c>
      <c r="M15" s="5"/>
      <c r="N15" s="5"/>
      <c r="O15" s="5"/>
      <c r="P15" s="5"/>
      <c r="Q15" s="5"/>
      <c r="R15" s="5"/>
    </row>
    <row r="16" spans="1:18" ht="18.75">
      <c r="A16" s="217"/>
      <c r="B16" s="24">
        <v>2009</v>
      </c>
      <c r="C16" s="25">
        <f>DGET(родившиеся!$I$40:$K$54,родившиеся!$K$40,Лист3!$H$1:$H$2)</f>
        <v>4</v>
      </c>
      <c r="D16" s="25">
        <f>DGET(умершие!$I$40:$K$54,умершие!$K$40,Лист3!$H$1:$H$2)</f>
        <v>7</v>
      </c>
      <c r="E16" s="25">
        <f>DGET('млад.смертность'!$I$40:$K$54,'млад.смертность'!$K$40,Лист3!$H$1:$H$2)</f>
        <v>11</v>
      </c>
      <c r="F16" s="25">
        <f>DGET('ест.прирост'!$I$40:$K$54,'ест.прирост'!$K$40,Лист3!$H$1:$H$2)</f>
        <v>5</v>
      </c>
      <c r="M16" s="5"/>
      <c r="N16" s="5"/>
      <c r="O16" s="5"/>
      <c r="P16" s="5"/>
      <c r="Q16" s="5"/>
      <c r="R16" s="5"/>
    </row>
    <row r="17" spans="1:17" ht="18.75">
      <c r="A17" s="216" t="s">
        <v>7</v>
      </c>
      <c r="B17" s="17">
        <v>2010</v>
      </c>
      <c r="C17" s="9">
        <f>DGET(родившиеся!$C$40:$E$54,родившиеся!$E$40,Лист3!$I$1:$I$2)</f>
        <v>9</v>
      </c>
      <c r="D17" s="9">
        <f>DGET(умершие!$C$40:$E$54,умершие!$E$40,Лист3!$I$1:$I$2)</f>
        <v>11</v>
      </c>
      <c r="E17" s="9">
        <f>DGET('млад.смертность'!$C$40:$E$54,'млад.смертность'!$E$40,Лист3!$I$1:$I$2)</f>
        <v>9</v>
      </c>
      <c r="F17" s="9">
        <f>DGET('ест.прирост'!$C$40:$E$54,'ест.прирост'!$E$40,Лист3!$I$1:$I$2)</f>
        <v>9</v>
      </c>
      <c r="M17" s="4"/>
      <c r="N17" s="4"/>
      <c r="O17" s="4"/>
      <c r="P17" s="4"/>
      <c r="Q17" s="4"/>
    </row>
    <row r="18" spans="1:17" ht="18.75">
      <c r="A18" s="217"/>
      <c r="B18" s="24">
        <v>2009</v>
      </c>
      <c r="C18" s="25">
        <f>DGET(родившиеся!$I$40:$K$54,родившиеся!$K$40,Лист3!$I$1:$I$2)</f>
        <v>9</v>
      </c>
      <c r="D18" s="25">
        <f>DGET(умершие!$I$40:$K$54,умершие!$K$40,Лист3!$I$1:$I$2)</f>
        <v>11</v>
      </c>
      <c r="E18" s="25">
        <f>DGET('млад.смертность'!$I$40:$K$54,'млад.смертность'!$K$40,Лист3!$I$1:$I$2)</f>
        <v>5</v>
      </c>
      <c r="F18" s="25">
        <f>DGET('ест.прирост'!$I$40:$K$54,'ест.прирост'!$K$40,Лист3!$I$1:$I$2)</f>
        <v>10</v>
      </c>
      <c r="M18" s="4"/>
      <c r="N18" s="4"/>
      <c r="O18" s="4"/>
      <c r="P18" s="4"/>
      <c r="Q18" s="4"/>
    </row>
    <row r="19" spans="1:17" ht="18.75">
      <c r="A19" s="216" t="s">
        <v>8</v>
      </c>
      <c r="B19" s="17">
        <v>2010</v>
      </c>
      <c r="C19" s="9">
        <f>DGET(родившиеся!$C$40:$E$54,родившиеся!$E$40,Лист3!$J$1:$J$2)</f>
        <v>10</v>
      </c>
      <c r="D19" s="9">
        <f>DGET(умершие!$C$40:$E$54,умершие!$E$40,Лист3!$J$1:$J$2)</f>
        <v>13</v>
      </c>
      <c r="E19" s="9">
        <f>DGET('млад.смертность'!$C$40:$E$54,'млад.смертность'!$E$40,Лист3!$J$1:$J$2)</f>
        <v>11</v>
      </c>
      <c r="F19" s="9">
        <f>DGET('ест.прирост'!$C$40:$E$54,'ест.прирост'!$E$40,Лист3!$J$1:$J$2)</f>
        <v>14</v>
      </c>
      <c r="M19" s="5"/>
      <c r="N19" s="5"/>
      <c r="O19" s="5"/>
      <c r="P19" s="5"/>
      <c r="Q19" s="5"/>
    </row>
    <row r="20" spans="1:17" ht="18.75">
      <c r="A20" s="217"/>
      <c r="B20" s="24">
        <v>2009</v>
      </c>
      <c r="C20" s="25">
        <f>DGET(родившиеся!$I$40:$K$54,родившиеся!$K$40,Лист3!$J$1:$J$2)</f>
        <v>10</v>
      </c>
      <c r="D20" s="25">
        <f>DGET(умершие!$I$40:$K$54,умершие!$K$40,Лист3!$J$1:$J$2)</f>
        <v>12</v>
      </c>
      <c r="E20" s="25">
        <f>DGET('млад.смертность'!$I$40:$K$54,'млад.смертность'!$K$40,Лист3!$J$1:$J$2)</f>
        <v>12</v>
      </c>
      <c r="F20" s="25">
        <f>DGET('ест.прирост'!$I$40:$K$54,'ест.прирост'!$K$40,Лист3!$J$1:$J$2)</f>
        <v>13</v>
      </c>
      <c r="M20" s="5"/>
      <c r="N20" s="5"/>
      <c r="O20" s="5"/>
      <c r="P20" s="5"/>
      <c r="Q20" s="5"/>
    </row>
    <row r="21" spans="1:17" ht="18.75">
      <c r="A21" s="216" t="s">
        <v>3</v>
      </c>
      <c r="B21" s="17">
        <v>2010</v>
      </c>
      <c r="C21" s="9">
        <f>DGET(родившиеся!$C$40:$E$54,родившиеся!$E$40,Лист3!$K$1:$K$2)</f>
        <v>4</v>
      </c>
      <c r="D21" s="9">
        <f>DGET(умершие!$C$40:$E$54,умершие!$E$40,Лист3!$K$1:$K$2)</f>
        <v>3</v>
      </c>
      <c r="E21" s="9">
        <f>DGET('млад.смертность'!$C$40:$E$54,'млад.смертность'!$E$40,Лист3!$K$1:$K$2)</f>
        <v>7</v>
      </c>
      <c r="F21" s="9">
        <f>DGET('ест.прирост'!$C$40:$E$54,'ест.прирост'!$E$40,Лист3!$K$1:$K$2)</f>
        <v>4</v>
      </c>
      <c r="M21" s="5"/>
      <c r="N21" s="5"/>
      <c r="O21" s="5"/>
      <c r="P21" s="5"/>
      <c r="Q21" s="5"/>
    </row>
    <row r="22" spans="1:17" ht="18.75">
      <c r="A22" s="217"/>
      <c r="B22" s="24">
        <v>2009</v>
      </c>
      <c r="C22" s="25">
        <f>DGET(родившиеся!$I$40:$K$54,родившиеся!$K$40,Лист3!$K$1:$K$2)</f>
        <v>3</v>
      </c>
      <c r="D22" s="25">
        <f>DGET(умершие!$I$40:$K$54,умершие!$K$40,Лист3!$K$1:$K$2)</f>
        <v>5</v>
      </c>
      <c r="E22" s="25">
        <f>DGET('млад.смертность'!$I$40:$K$54,'млад.смертность'!$K$40,Лист3!$K$1:$K$2)</f>
        <v>5</v>
      </c>
      <c r="F22" s="25">
        <f>DGET('ест.прирост'!$I$40:$K$54,'ест.прирост'!$K$40,Лист3!$K$1:$K$2)</f>
        <v>3</v>
      </c>
      <c r="M22" s="5"/>
      <c r="N22" s="5"/>
      <c r="O22" s="5"/>
      <c r="P22" s="5"/>
      <c r="Q22" s="5"/>
    </row>
    <row r="23" spans="1:17" ht="18.75">
      <c r="A23" s="216" t="s">
        <v>11</v>
      </c>
      <c r="B23" s="17">
        <v>2010</v>
      </c>
      <c r="C23" s="9">
        <f>DGET(родившиеся!$C$40:$E$54,родившиеся!$E$40,Лист3!$L$1:$L$2)</f>
        <v>12</v>
      </c>
      <c r="D23" s="9">
        <f>DGET(умершие!$C$40:$E$54,умершие!$E$40,Лист3!$L$1:$L$2)</f>
        <v>12</v>
      </c>
      <c r="E23" s="9">
        <f>DGET('млад.смертность'!$C$40:$E$54,'млад.смертность'!$E$40,Лист3!$L$1:$L$2)</f>
        <v>10</v>
      </c>
      <c r="F23" s="9">
        <f>DGET('ест.прирост'!$C$40:$E$54,'ест.прирост'!$E$40,Лист3!$L$1:$L$2)</f>
        <v>12</v>
      </c>
      <c r="M23" s="5"/>
      <c r="N23" s="5"/>
      <c r="O23" s="5"/>
      <c r="P23" s="5"/>
      <c r="Q23" s="5"/>
    </row>
    <row r="24" spans="1:17" ht="18.75">
      <c r="A24" s="217"/>
      <c r="B24" s="24">
        <v>2009</v>
      </c>
      <c r="C24" s="25">
        <f>DGET(родившиеся!$I$40:$K$54,родившиеся!$K$40,Лист3!$L$1:$L$2)</f>
        <v>12</v>
      </c>
      <c r="D24" s="25">
        <f>DGET(умершие!$I$40:$K$54,умершие!$K$40,Лист3!$L$1:$L$2)</f>
        <v>10</v>
      </c>
      <c r="E24" s="25">
        <f>DGET('млад.смертность'!$I$40:$K$54,'млад.смертность'!$K$40,Лист3!$L$1:$L$2)</f>
        <v>2</v>
      </c>
      <c r="F24" s="25">
        <f>DGET('ест.прирост'!$I$40:$K$54,'ест.прирост'!$K$40,Лист3!$L$1:$L$2)</f>
        <v>11</v>
      </c>
      <c r="M24" s="5"/>
      <c r="N24" s="5"/>
      <c r="O24" s="5"/>
      <c r="P24" s="5"/>
      <c r="Q24" s="5"/>
    </row>
    <row r="25" spans="1:17" ht="18.75">
      <c r="A25" s="216" t="s">
        <v>5</v>
      </c>
      <c r="B25" s="17">
        <v>2010</v>
      </c>
      <c r="C25" s="9">
        <f>DGET(родившиеся!$C$40:$E$54,родившиеся!$E$40,Лист3!$M$1:$M$2)</f>
        <v>8</v>
      </c>
      <c r="D25" s="9">
        <f>DGET(умершие!$C$40:$E$54,умершие!$E$40,Лист3!$M$1:$M$2)</f>
        <v>7</v>
      </c>
      <c r="E25" s="9">
        <f>DGET('млад.смертность'!$C$40:$E$54,'млад.смертность'!$E$40,Лист3!$M$1:$M$2)</f>
        <v>7</v>
      </c>
      <c r="F25" s="9">
        <f>DGET('ест.прирост'!$C$40:$E$54,'ест.прирост'!$E$40,Лист3!$M$1:$M$2)</f>
        <v>8</v>
      </c>
      <c r="M25" s="5"/>
      <c r="N25" s="5"/>
      <c r="O25" s="5"/>
      <c r="P25" s="5"/>
      <c r="Q25" s="5"/>
    </row>
    <row r="26" spans="1:17" ht="18.75">
      <c r="A26" s="217"/>
      <c r="B26" s="24">
        <v>2009</v>
      </c>
      <c r="C26" s="25">
        <f>DGET(родившиеся!$I$40:$K$54,родившиеся!$K$40,Лист3!$M$1:$M$2)</f>
        <v>8</v>
      </c>
      <c r="D26" s="25">
        <f>DGET(умершие!$I$40:$K$54,умершие!$K$40,Лист3!$M$1:$M$2)</f>
        <v>6</v>
      </c>
      <c r="E26" s="25">
        <f>DGET('млад.смертность'!$I$40:$K$54,'млад.смертность'!$K$40,Лист3!$M$1:$M$2)</f>
        <v>6</v>
      </c>
      <c r="F26" s="25">
        <f>DGET('ест.прирост'!$I$40:$K$54,'ест.прирост'!$K$40,Лист3!$M$1:$M$2)</f>
        <v>7</v>
      </c>
      <c r="M26" s="5"/>
      <c r="N26" s="5"/>
      <c r="O26" s="5"/>
      <c r="P26" s="5"/>
      <c r="Q26" s="5"/>
    </row>
    <row r="27" spans="1:17" ht="18.75">
      <c r="A27" s="216" t="s">
        <v>9</v>
      </c>
      <c r="B27" s="17">
        <v>2010</v>
      </c>
      <c r="C27" s="9">
        <f>DGET(родившиеся!$C$40:$E$54,родившиеся!$E$40,Лист3!$N$1:$N$2)</f>
        <v>11</v>
      </c>
      <c r="D27" s="9">
        <f>DGET(умершие!$C$40:$E$54,умершие!$E$40,Лист3!$N$1:$N$2)</f>
        <v>8</v>
      </c>
      <c r="E27" s="9">
        <f>DGET('млад.смертность'!$C$40:$E$54,'млад.смертность'!$E$40,Лист3!$N$1:$N$2)</f>
        <v>2</v>
      </c>
      <c r="F27" s="9">
        <f>DGET('ест.прирост'!$C$40:$E$54,'ест.прирост'!$E$40,Лист3!$N$1:$N$2)</f>
        <v>10</v>
      </c>
      <c r="M27" s="5"/>
      <c r="N27" s="5"/>
      <c r="O27" s="5"/>
      <c r="P27" s="5"/>
      <c r="Q27" s="5"/>
    </row>
    <row r="28" spans="1:17" ht="18.75">
      <c r="A28" s="217"/>
      <c r="B28" s="24">
        <v>2009</v>
      </c>
      <c r="C28" s="25">
        <f>DGET(родившиеся!$I$40:$K$54,родившиеся!$K$40,Лист3!$N$1:$N$2)</f>
        <v>11</v>
      </c>
      <c r="D28" s="25">
        <f>DGET(умершие!$I$40:$K$54,умершие!$K$40,Лист3!$N$1:$N$2)</f>
        <v>8</v>
      </c>
      <c r="E28" s="25">
        <f>DGET('млад.смертность'!$I$40:$K$54,'млад.смертность'!$K$40,Лист3!$N$1:$N$2)</f>
        <v>7</v>
      </c>
      <c r="F28" s="25">
        <f>DGET('ест.прирост'!$I$40:$K$54,'ест.прирост'!$K$40,Лист3!$N$1:$N$2)</f>
        <v>9</v>
      </c>
      <c r="M28" s="5"/>
      <c r="N28" s="5"/>
      <c r="O28" s="5"/>
      <c r="P28" s="5"/>
      <c r="Q28" s="5"/>
    </row>
    <row r="29" spans="1:17" ht="18.75">
      <c r="A29" s="216" t="s">
        <v>10</v>
      </c>
      <c r="B29" s="17">
        <v>2010</v>
      </c>
      <c r="C29" s="9">
        <f>DGET(родившиеся!$C$40:$E$54,родившиеся!$E$40,Лист3!$O$1:$O$2)</f>
        <v>11</v>
      </c>
      <c r="D29" s="9">
        <f>DGET(умершие!$C$40:$E$54,умершие!$E$40,Лист3!$O$1:$O$2)</f>
        <v>9</v>
      </c>
      <c r="E29" s="9">
        <f>DGET('млад.смертность'!$C$40:$E$54,'млад.смертность'!$E$40,Лист3!$O$1:$O$2)</f>
        <v>4</v>
      </c>
      <c r="F29" s="9">
        <f>DGET('ест.прирост'!$C$40:$E$54,'ест.прирост'!$E$40,Лист3!$O$1:$O$2)</f>
        <v>11</v>
      </c>
      <c r="M29" s="5"/>
      <c r="N29" s="5"/>
      <c r="O29" s="5"/>
      <c r="P29" s="5"/>
      <c r="Q29" s="5"/>
    </row>
    <row r="30" spans="1:14" ht="18.75">
      <c r="A30" s="217"/>
      <c r="B30" s="24">
        <v>2009</v>
      </c>
      <c r="C30" s="25">
        <f>DGET(родившиеся!$I$40:$K$54,родившиеся!$K$40,Лист3!$O$1:$O$2)</f>
        <v>11</v>
      </c>
      <c r="D30" s="25">
        <f>DGET(умершие!$I$40:$K$54,умершие!$K$40,Лист3!$O$1:$O$2)</f>
        <v>6</v>
      </c>
      <c r="E30" s="25">
        <f>DGET('млад.смертность'!$I$40:$K$54,'млад.смертность'!$K$40,Лист3!$O$1:$O$2)</f>
        <v>9</v>
      </c>
      <c r="F30" s="25">
        <f>DGET('ест.прирост'!$I$40:$K$54,'ест.прирост'!$K$40,Лист3!$O$1:$O$2)</f>
        <v>8</v>
      </c>
      <c r="M30" s="4"/>
      <c r="N30" s="4"/>
    </row>
    <row r="31" spans="13:14" ht="12.75">
      <c r="M31" s="5"/>
      <c r="N31" s="5"/>
    </row>
    <row r="32" spans="13:14" ht="12.75">
      <c r="M32" s="5"/>
      <c r="N32" s="5"/>
    </row>
    <row r="33" spans="13:14" ht="12.75" customHeight="1">
      <c r="M33" s="5"/>
      <c r="N33" s="5"/>
    </row>
    <row r="34" spans="13:14" ht="12.75" customHeight="1">
      <c r="M34" s="5"/>
      <c r="N34" s="5"/>
    </row>
    <row r="35" spans="13:14" ht="12.75" customHeight="1">
      <c r="M35" s="5"/>
      <c r="N35" s="5"/>
    </row>
    <row r="36" spans="13:14" ht="12.75" customHeight="1">
      <c r="M36" s="5"/>
      <c r="N36" s="5"/>
    </row>
    <row r="37" spans="13:14" ht="12.75" customHeight="1">
      <c r="M37" s="5"/>
      <c r="N37" s="5"/>
    </row>
    <row r="38" spans="13:14" ht="12.75" customHeight="1">
      <c r="M38" s="5"/>
      <c r="N38" s="5"/>
    </row>
    <row r="39" spans="13:14" ht="12.75" customHeight="1">
      <c r="M39" s="5"/>
      <c r="N39" s="5"/>
    </row>
    <row r="40" spans="13:14" ht="12.75" customHeight="1">
      <c r="M40" s="5"/>
      <c r="N40" s="5"/>
    </row>
    <row r="41" spans="13:14" ht="12.75" customHeight="1">
      <c r="M41" s="5"/>
      <c r="N41" s="5"/>
    </row>
    <row r="42" spans="13:14" ht="12.75" customHeight="1">
      <c r="M42" s="5"/>
      <c r="N42" s="5"/>
    </row>
    <row r="43" spans="13:14" ht="12.75" customHeight="1">
      <c r="M43" s="5"/>
      <c r="N43" s="5"/>
    </row>
    <row r="44" spans="13:14" ht="12.75" customHeight="1">
      <c r="M44" s="5"/>
      <c r="N44" s="5"/>
    </row>
    <row r="45" ht="12.75" customHeight="1"/>
  </sheetData>
  <sheetProtection/>
  <mergeCells count="15">
    <mergeCell ref="A25:A26"/>
    <mergeCell ref="A27:A28"/>
    <mergeCell ref="A29:A30"/>
    <mergeCell ref="A17:A18"/>
    <mergeCell ref="A19:A20"/>
    <mergeCell ref="A21:A22"/>
    <mergeCell ref="A23:A24"/>
    <mergeCell ref="A13:A14"/>
    <mergeCell ref="A15:A16"/>
    <mergeCell ref="A1:F1"/>
    <mergeCell ref="A3:A4"/>
    <mergeCell ref="A5:A6"/>
    <mergeCell ref="A7:A8"/>
    <mergeCell ref="A9:A10"/>
    <mergeCell ref="A11:A12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1"/>
  <headerFooter alignWithMargins="0">
    <oddHeader>&amp;R33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N79"/>
  <sheetViews>
    <sheetView workbookViewId="0" topLeftCell="A1">
      <selection activeCell="G6" sqref="G6"/>
    </sheetView>
  </sheetViews>
  <sheetFormatPr defaultColWidth="9.33203125" defaultRowHeight="12.75"/>
  <cols>
    <col min="3" max="3" width="21.16015625" style="0" customWidth="1"/>
    <col min="4" max="5" width="11.66015625" style="0" customWidth="1"/>
    <col min="6" max="6" width="17.66015625" style="0" customWidth="1"/>
    <col min="9" max="9" width="24.66015625" style="0" customWidth="1"/>
  </cols>
  <sheetData>
    <row r="1" spans="1:14" ht="19.5" customHeight="1">
      <c r="A1" s="225" t="s">
        <v>23</v>
      </c>
      <c r="B1" s="225"/>
      <c r="C1" s="225"/>
      <c r="D1" s="225"/>
      <c r="E1" s="225"/>
      <c r="F1" s="225"/>
      <c r="G1" s="225"/>
      <c r="H1" s="225"/>
      <c r="I1" s="16"/>
      <c r="J1" s="16"/>
      <c r="K1" s="16"/>
      <c r="L1" s="16"/>
      <c r="M1" s="13"/>
      <c r="N1" s="13"/>
    </row>
    <row r="2" spans="1:6" ht="39" customHeight="1">
      <c r="A2" s="1"/>
      <c r="B2" s="1"/>
      <c r="C2" s="11"/>
      <c r="D2" s="53" t="s">
        <v>91</v>
      </c>
      <c r="E2" s="53" t="s">
        <v>92</v>
      </c>
      <c r="F2" s="12" t="s">
        <v>22</v>
      </c>
    </row>
    <row r="3" spans="3:10" ht="19.5" customHeight="1">
      <c r="C3" s="14" t="s">
        <v>2</v>
      </c>
      <c r="D3" s="189">
        <v>14</v>
      </c>
      <c r="E3" s="189">
        <v>13.6</v>
      </c>
      <c r="F3" s="190">
        <f>D3-E3</f>
        <v>0.40000000000000036</v>
      </c>
      <c r="I3" t="s">
        <v>6</v>
      </c>
      <c r="J3">
        <v>0.7000000000000011</v>
      </c>
    </row>
    <row r="4" spans="3:10" ht="19.5" customHeight="1">
      <c r="C4" s="14" t="s">
        <v>17</v>
      </c>
      <c r="D4" s="200">
        <v>12.8</v>
      </c>
      <c r="E4" s="189">
        <v>12.9</v>
      </c>
      <c r="F4" s="190">
        <f>D4-E4</f>
        <v>-0.09999999999999964</v>
      </c>
      <c r="I4" t="s">
        <v>14</v>
      </c>
      <c r="J4">
        <v>0.5999999999999996</v>
      </c>
    </row>
    <row r="5" spans="3:10" ht="19.5" customHeight="1">
      <c r="C5" s="14" t="s">
        <v>12</v>
      </c>
      <c r="D5" s="200">
        <v>9.6</v>
      </c>
      <c r="E5" s="189">
        <v>9.8</v>
      </c>
      <c r="F5" s="192">
        <f aca="true" t="shared" si="0" ref="F5:F16">D5-E5</f>
        <v>-0.20000000000000107</v>
      </c>
      <c r="I5" t="s">
        <v>2</v>
      </c>
      <c r="J5">
        <v>0.40000000000000036</v>
      </c>
    </row>
    <row r="6" spans="3:10" ht="19.5" customHeight="1">
      <c r="C6" s="14" t="s">
        <v>6</v>
      </c>
      <c r="D6" s="200">
        <v>12.9</v>
      </c>
      <c r="E6" s="189">
        <v>12.2</v>
      </c>
      <c r="F6" s="192">
        <f t="shared" si="0"/>
        <v>0.7000000000000011</v>
      </c>
      <c r="I6" t="s">
        <v>5</v>
      </c>
      <c r="J6">
        <v>0.20700000000000074</v>
      </c>
    </row>
    <row r="7" spans="3:10" ht="19.5" customHeight="1">
      <c r="C7" s="18" t="s">
        <v>1</v>
      </c>
      <c r="D7" s="201">
        <v>14.2</v>
      </c>
      <c r="E7" s="193">
        <v>14</v>
      </c>
      <c r="F7" s="194">
        <f t="shared" si="0"/>
        <v>0.1999999999999993</v>
      </c>
      <c r="I7" t="s">
        <v>1</v>
      </c>
      <c r="J7">
        <v>0.1999999999999993</v>
      </c>
    </row>
    <row r="8" spans="3:10" ht="19.5" customHeight="1">
      <c r="C8" s="14" t="s">
        <v>4</v>
      </c>
      <c r="D8" s="200">
        <v>12.6</v>
      </c>
      <c r="E8" s="189">
        <v>12.5</v>
      </c>
      <c r="F8" s="192">
        <f t="shared" si="0"/>
        <v>0.09999999999999964</v>
      </c>
      <c r="I8" t="s">
        <v>3</v>
      </c>
      <c r="J8">
        <v>0.1999999999999993</v>
      </c>
    </row>
    <row r="9" spans="3:10" ht="19.5" customHeight="1">
      <c r="C9" s="14" t="s">
        <v>14</v>
      </c>
      <c r="D9" s="200">
        <v>13.9</v>
      </c>
      <c r="E9" s="189">
        <v>13.3</v>
      </c>
      <c r="F9" s="192">
        <f t="shared" si="0"/>
        <v>0.5999999999999996</v>
      </c>
      <c r="I9" t="s">
        <v>4</v>
      </c>
      <c r="J9">
        <v>0.09999999999999964</v>
      </c>
    </row>
    <row r="10" spans="3:10" ht="19.5" customHeight="1">
      <c r="C10" s="14" t="s">
        <v>7</v>
      </c>
      <c r="D10" s="200">
        <v>11.5</v>
      </c>
      <c r="E10" s="189">
        <v>11.4</v>
      </c>
      <c r="F10" s="192">
        <f t="shared" si="0"/>
        <v>0.09999999999999964</v>
      </c>
      <c r="I10" t="s">
        <v>7</v>
      </c>
      <c r="J10">
        <v>0.09999999999999964</v>
      </c>
    </row>
    <row r="11" spans="3:10" ht="19.5" customHeight="1">
      <c r="C11" s="14" t="s">
        <v>8</v>
      </c>
      <c r="D11" s="200">
        <v>10.9</v>
      </c>
      <c r="E11" s="189">
        <v>11</v>
      </c>
      <c r="F11" s="192">
        <f t="shared" si="0"/>
        <v>-0.09999999999999964</v>
      </c>
      <c r="I11" t="s">
        <v>17</v>
      </c>
      <c r="J11">
        <v>-0.09999999999999964</v>
      </c>
    </row>
    <row r="12" spans="3:10" ht="19.5" customHeight="1">
      <c r="C12" s="14" t="s">
        <v>3</v>
      </c>
      <c r="D12" s="200">
        <v>13.6</v>
      </c>
      <c r="E12" s="189">
        <v>13.4</v>
      </c>
      <c r="F12" s="192">
        <f t="shared" si="0"/>
        <v>0.1999999999999993</v>
      </c>
      <c r="I12" t="s">
        <v>8</v>
      </c>
      <c r="J12">
        <v>-0.09999999999999964</v>
      </c>
    </row>
    <row r="13" spans="3:10" ht="19.5" customHeight="1">
      <c r="C13" s="14" t="s">
        <v>11</v>
      </c>
      <c r="D13" s="200">
        <v>10.3</v>
      </c>
      <c r="E13" s="189">
        <v>10.4</v>
      </c>
      <c r="F13" s="192">
        <f t="shared" si="0"/>
        <v>-0.09999999999999964</v>
      </c>
      <c r="I13" t="s">
        <v>11</v>
      </c>
      <c r="J13">
        <v>-0.09999999999999964</v>
      </c>
    </row>
    <row r="14" spans="3:10" ht="19.5" customHeight="1">
      <c r="C14" s="14" t="s">
        <v>5</v>
      </c>
      <c r="D14" s="189">
        <v>11.707</v>
      </c>
      <c r="E14" s="189">
        <v>11.5</v>
      </c>
      <c r="F14" s="192">
        <f t="shared" si="0"/>
        <v>0.20700000000000074</v>
      </c>
      <c r="I14" t="s">
        <v>53</v>
      </c>
      <c r="J14">
        <v>-0.09999999999999964</v>
      </c>
    </row>
    <row r="15" spans="3:10" ht="19.5" customHeight="1">
      <c r="C15" s="14" t="s">
        <v>53</v>
      </c>
      <c r="D15" s="200">
        <v>10.6</v>
      </c>
      <c r="E15" s="189">
        <v>10.7</v>
      </c>
      <c r="F15" s="192">
        <f t="shared" si="0"/>
        <v>-0.09999999999999964</v>
      </c>
      <c r="I15" t="s">
        <v>10</v>
      </c>
      <c r="J15">
        <v>-0.09999999999999964</v>
      </c>
    </row>
    <row r="16" spans="3:10" ht="19.5" customHeight="1">
      <c r="C16" s="14" t="s">
        <v>10</v>
      </c>
      <c r="D16" s="200">
        <v>10.6</v>
      </c>
      <c r="E16" s="189">
        <v>10.7</v>
      </c>
      <c r="F16" s="192">
        <f t="shared" si="0"/>
        <v>-0.09999999999999964</v>
      </c>
      <c r="I16" t="s">
        <v>12</v>
      </c>
      <c r="J16">
        <v>-0.20000000000000107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>
      <c r="K24" s="2"/>
    </row>
    <row r="25" ht="19.5" customHeight="1">
      <c r="K25" s="2"/>
    </row>
    <row r="26" ht="19.5" customHeight="1">
      <c r="K26" s="2"/>
    </row>
    <row r="27" ht="19.5" customHeight="1">
      <c r="K27" s="3"/>
    </row>
    <row r="28" ht="19.5" customHeight="1">
      <c r="K28" s="2"/>
    </row>
    <row r="29" ht="19.5" customHeight="1">
      <c r="K29" s="2"/>
    </row>
    <row r="30" ht="19.5" customHeight="1">
      <c r="K30" s="2"/>
    </row>
    <row r="31" ht="19.5" customHeight="1">
      <c r="K31" s="2"/>
    </row>
    <row r="32" ht="19.5" customHeight="1">
      <c r="K32" s="2"/>
    </row>
    <row r="33" ht="19.5" customHeight="1">
      <c r="K33" s="2"/>
    </row>
    <row r="34" ht="19.5" customHeight="1">
      <c r="K34" s="2"/>
    </row>
    <row r="35" ht="19.5" customHeight="1">
      <c r="K35" s="2"/>
    </row>
    <row r="36" ht="19.5" customHeight="1">
      <c r="K36" s="2"/>
    </row>
    <row r="37" ht="19.5" customHeight="1">
      <c r="K37" s="2"/>
    </row>
    <row r="38" ht="19.5" customHeight="1"/>
    <row r="39" spans="4:10" ht="19.5" customHeight="1">
      <c r="D39">
        <v>2010</v>
      </c>
      <c r="G39">
        <v>2010</v>
      </c>
      <c r="J39">
        <v>2009</v>
      </c>
    </row>
    <row r="40" spans="3:11" ht="12.75">
      <c r="C40" t="s">
        <v>15</v>
      </c>
      <c r="D40" s="56" t="s">
        <v>84</v>
      </c>
      <c r="E40" t="s">
        <v>16</v>
      </c>
      <c r="G40" s="56" t="s">
        <v>84</v>
      </c>
      <c r="H40" t="s">
        <v>13</v>
      </c>
      <c r="I40" t="s">
        <v>15</v>
      </c>
      <c r="J40" s="56" t="s">
        <v>84</v>
      </c>
      <c r="K40" t="s">
        <v>16</v>
      </c>
    </row>
    <row r="41" spans="3:11" ht="15.75">
      <c r="C41" s="18" t="s">
        <v>1</v>
      </c>
      <c r="D41" s="201">
        <v>14.2</v>
      </c>
      <c r="E41">
        <v>1</v>
      </c>
      <c r="F41" s="18" t="s">
        <v>1</v>
      </c>
      <c r="G41" s="201">
        <v>14.2</v>
      </c>
      <c r="H41">
        <v>12.6</v>
      </c>
      <c r="I41" s="18" t="s">
        <v>1</v>
      </c>
      <c r="J41" s="193">
        <v>14</v>
      </c>
      <c r="K41">
        <v>1</v>
      </c>
    </row>
    <row r="42" spans="3:11" ht="15.75">
      <c r="C42" s="14" t="s">
        <v>2</v>
      </c>
      <c r="D42" s="189">
        <v>14</v>
      </c>
      <c r="E42">
        <v>2</v>
      </c>
      <c r="F42" s="14" t="s">
        <v>2</v>
      </c>
      <c r="G42" s="189">
        <v>14</v>
      </c>
      <c r="H42">
        <v>12.6</v>
      </c>
      <c r="I42" s="14" t="s">
        <v>2</v>
      </c>
      <c r="J42" s="189">
        <v>13.6</v>
      </c>
      <c r="K42">
        <v>2</v>
      </c>
    </row>
    <row r="43" spans="3:11" ht="31.5">
      <c r="C43" s="14" t="s">
        <v>14</v>
      </c>
      <c r="D43" s="200">
        <v>13.9</v>
      </c>
      <c r="E43">
        <v>3</v>
      </c>
      <c r="F43" s="14" t="s">
        <v>14</v>
      </c>
      <c r="G43" s="200">
        <v>13.9</v>
      </c>
      <c r="H43">
        <v>12.6</v>
      </c>
      <c r="I43" s="14" t="s">
        <v>3</v>
      </c>
      <c r="J43" s="189">
        <v>13.4</v>
      </c>
      <c r="K43">
        <v>3</v>
      </c>
    </row>
    <row r="44" spans="3:11" ht="15.75">
      <c r="C44" s="14" t="s">
        <v>3</v>
      </c>
      <c r="D44" s="200">
        <v>13.6</v>
      </c>
      <c r="E44">
        <v>4</v>
      </c>
      <c r="F44" s="14" t="s">
        <v>3</v>
      </c>
      <c r="G44" s="200">
        <v>13.6</v>
      </c>
      <c r="H44">
        <v>12.6</v>
      </c>
      <c r="I44" s="14" t="s">
        <v>14</v>
      </c>
      <c r="J44" s="189">
        <v>13.3</v>
      </c>
      <c r="K44">
        <v>4</v>
      </c>
    </row>
    <row r="45" spans="3:11" ht="15.75">
      <c r="C45" s="14" t="s">
        <v>6</v>
      </c>
      <c r="D45" s="200">
        <v>12.9</v>
      </c>
      <c r="E45">
        <v>5</v>
      </c>
      <c r="F45" s="14" t="s">
        <v>6</v>
      </c>
      <c r="G45" s="200">
        <v>12.9</v>
      </c>
      <c r="H45">
        <v>12.6</v>
      </c>
      <c r="I45" s="14" t="s">
        <v>17</v>
      </c>
      <c r="J45" s="189">
        <v>12.9</v>
      </c>
      <c r="K45">
        <v>5</v>
      </c>
    </row>
    <row r="46" spans="3:11" ht="15.75">
      <c r="C46" s="14" t="s">
        <v>17</v>
      </c>
      <c r="D46" s="200">
        <v>12.8</v>
      </c>
      <c r="E46">
        <v>6</v>
      </c>
      <c r="F46" s="14" t="s">
        <v>17</v>
      </c>
      <c r="G46" s="200">
        <v>12.8</v>
      </c>
      <c r="H46">
        <v>12.6</v>
      </c>
      <c r="I46" s="14" t="s">
        <v>4</v>
      </c>
      <c r="J46" s="189">
        <v>12.5</v>
      </c>
      <c r="K46">
        <v>6</v>
      </c>
    </row>
    <row r="47" spans="3:11" ht="15.75">
      <c r="C47" s="14" t="s">
        <v>4</v>
      </c>
      <c r="D47" s="200">
        <v>12.6</v>
      </c>
      <c r="E47">
        <v>7</v>
      </c>
      <c r="F47" s="14" t="s">
        <v>4</v>
      </c>
      <c r="G47" s="200">
        <v>12.6</v>
      </c>
      <c r="H47">
        <v>12.6</v>
      </c>
      <c r="I47" s="14" t="s">
        <v>6</v>
      </c>
      <c r="J47" s="189">
        <v>12.2</v>
      </c>
      <c r="K47">
        <v>7</v>
      </c>
    </row>
    <row r="48" spans="3:11" ht="15.75">
      <c r="C48" s="14" t="s">
        <v>5</v>
      </c>
      <c r="D48" s="189">
        <v>11.707</v>
      </c>
      <c r="E48">
        <v>8</v>
      </c>
      <c r="F48" s="14" t="s">
        <v>5</v>
      </c>
      <c r="G48" s="189">
        <v>11.707</v>
      </c>
      <c r="H48">
        <v>12.6</v>
      </c>
      <c r="I48" s="14" t="s">
        <v>5</v>
      </c>
      <c r="J48" s="189">
        <v>11.5</v>
      </c>
      <c r="K48">
        <v>8</v>
      </c>
    </row>
    <row r="49" spans="3:11" ht="15.75">
      <c r="C49" s="14" t="s">
        <v>7</v>
      </c>
      <c r="D49" s="200">
        <v>11.5</v>
      </c>
      <c r="E49">
        <v>9</v>
      </c>
      <c r="F49" s="14" t="s">
        <v>7</v>
      </c>
      <c r="G49" s="200">
        <v>11.5</v>
      </c>
      <c r="H49">
        <v>12.6</v>
      </c>
      <c r="I49" s="14" t="s">
        <v>7</v>
      </c>
      <c r="J49" s="189">
        <v>11.4</v>
      </c>
      <c r="K49">
        <v>9</v>
      </c>
    </row>
    <row r="50" spans="3:11" ht="31.5">
      <c r="C50" s="14" t="s">
        <v>8</v>
      </c>
      <c r="D50" s="200">
        <v>10.9</v>
      </c>
      <c r="E50">
        <v>10</v>
      </c>
      <c r="F50" s="14" t="s">
        <v>8</v>
      </c>
      <c r="G50" s="200">
        <v>10.9</v>
      </c>
      <c r="H50">
        <v>12.6</v>
      </c>
      <c r="I50" s="14" t="s">
        <v>8</v>
      </c>
      <c r="J50" s="189">
        <v>11</v>
      </c>
      <c r="K50">
        <v>10</v>
      </c>
    </row>
    <row r="51" spans="3:11" ht="15.75">
      <c r="C51" s="14" t="s">
        <v>53</v>
      </c>
      <c r="D51" s="200">
        <v>10.6</v>
      </c>
      <c r="E51">
        <v>11</v>
      </c>
      <c r="F51" s="14" t="s">
        <v>53</v>
      </c>
      <c r="G51" s="200">
        <v>10.6</v>
      </c>
      <c r="H51">
        <v>12.6</v>
      </c>
      <c r="I51" s="14" t="s">
        <v>53</v>
      </c>
      <c r="J51" s="189">
        <v>10.7</v>
      </c>
      <c r="K51">
        <v>11</v>
      </c>
    </row>
    <row r="52" spans="3:11" ht="15.75">
      <c r="C52" s="14" t="s">
        <v>10</v>
      </c>
      <c r="D52" s="200">
        <v>10.6</v>
      </c>
      <c r="E52">
        <v>11</v>
      </c>
      <c r="F52" s="14" t="s">
        <v>10</v>
      </c>
      <c r="G52" s="200">
        <v>10.6</v>
      </c>
      <c r="H52">
        <v>12.6</v>
      </c>
      <c r="I52" s="14" t="s">
        <v>10</v>
      </c>
      <c r="J52" s="189">
        <v>10.7</v>
      </c>
      <c r="K52">
        <v>11</v>
      </c>
    </row>
    <row r="53" spans="3:11" ht="15.75">
      <c r="C53" s="14" t="s">
        <v>11</v>
      </c>
      <c r="D53" s="200">
        <v>10.3</v>
      </c>
      <c r="E53">
        <v>12</v>
      </c>
      <c r="F53" s="14" t="s">
        <v>11</v>
      </c>
      <c r="G53" s="200">
        <v>10.3</v>
      </c>
      <c r="H53">
        <v>12.6</v>
      </c>
      <c r="I53" s="14" t="s">
        <v>11</v>
      </c>
      <c r="J53" s="189">
        <v>10.4</v>
      </c>
      <c r="K53">
        <v>12</v>
      </c>
    </row>
    <row r="54" spans="3:11" ht="15.75">
      <c r="C54" s="14" t="s">
        <v>12</v>
      </c>
      <c r="D54" s="200">
        <v>9.6</v>
      </c>
      <c r="E54">
        <v>13</v>
      </c>
      <c r="F54" s="14" t="s">
        <v>12</v>
      </c>
      <c r="G54" s="200">
        <v>9.6</v>
      </c>
      <c r="H54">
        <v>12.6</v>
      </c>
      <c r="I54" s="14" t="s">
        <v>12</v>
      </c>
      <c r="J54" s="189">
        <v>9.8</v>
      </c>
      <c r="K54">
        <v>13</v>
      </c>
    </row>
    <row r="57" ht="12.75">
      <c r="E57" s="81"/>
    </row>
    <row r="58" spans="3:5" ht="15.75">
      <c r="C58" s="83" t="s">
        <v>4</v>
      </c>
      <c r="D58" s="84">
        <v>0.8000000000000007</v>
      </c>
      <c r="E58" s="81"/>
    </row>
    <row r="59" spans="3:5" ht="15.75">
      <c r="C59" s="79" t="s">
        <v>17</v>
      </c>
      <c r="D59" s="85">
        <v>0.6000000000000014</v>
      </c>
      <c r="E59" s="81"/>
    </row>
    <row r="60" spans="3:5" ht="15.75">
      <c r="C60" s="79" t="s">
        <v>1</v>
      </c>
      <c r="D60" s="85">
        <v>0.5999999999999996</v>
      </c>
      <c r="E60" s="81"/>
    </row>
    <row r="61" spans="3:5" ht="15.75">
      <c r="C61" s="79" t="s">
        <v>6</v>
      </c>
      <c r="D61" s="85">
        <v>0.5</v>
      </c>
      <c r="E61" s="81"/>
    </row>
    <row r="62" spans="3:5" ht="15.75">
      <c r="C62" s="79" t="s">
        <v>3</v>
      </c>
      <c r="D62" s="85">
        <v>0.5</v>
      </c>
      <c r="E62" s="81"/>
    </row>
    <row r="63" spans="3:5" ht="15.75">
      <c r="C63" s="79" t="s">
        <v>8</v>
      </c>
      <c r="D63" s="85">
        <v>0.40000000000000036</v>
      </c>
      <c r="E63" s="81"/>
    </row>
    <row r="64" spans="3:5" ht="15.75">
      <c r="C64" s="79" t="s">
        <v>10</v>
      </c>
      <c r="D64" s="85">
        <v>0.3000000000000007</v>
      </c>
      <c r="E64" s="81"/>
    </row>
    <row r="65" spans="3:5" ht="15.75">
      <c r="C65" s="79" t="s">
        <v>14</v>
      </c>
      <c r="D65" s="85">
        <v>0.20000000000000107</v>
      </c>
      <c r="E65" s="81"/>
    </row>
    <row r="66" spans="3:5" ht="15.75">
      <c r="C66" s="79" t="s">
        <v>7</v>
      </c>
      <c r="D66" s="85">
        <v>0.20000000000000107</v>
      </c>
      <c r="E66" s="81"/>
    </row>
    <row r="67" spans="3:5" ht="15.75">
      <c r="C67" s="79" t="s">
        <v>11</v>
      </c>
      <c r="D67" s="85">
        <v>0.10000000000000142</v>
      </c>
      <c r="E67" s="81"/>
    </row>
    <row r="68" spans="3:5" ht="15.75">
      <c r="C68" s="86" t="s">
        <v>2</v>
      </c>
      <c r="D68" s="87">
        <v>0.09999999999999964</v>
      </c>
      <c r="E68" s="81"/>
    </row>
    <row r="69" spans="3:5" ht="15.75">
      <c r="C69" s="79" t="s">
        <v>53</v>
      </c>
      <c r="D69" s="85">
        <v>0.09999999999999964</v>
      </c>
      <c r="E69" s="81"/>
    </row>
    <row r="70" spans="3:5" ht="15.75">
      <c r="C70" s="79" t="s">
        <v>12</v>
      </c>
      <c r="D70" s="85">
        <v>0</v>
      </c>
      <c r="E70" s="81"/>
    </row>
    <row r="71" spans="3:5" ht="15.75">
      <c r="C71" s="79" t="s">
        <v>5</v>
      </c>
      <c r="D71" s="85">
        <v>-0.09999999999999964</v>
      </c>
      <c r="E71" s="88"/>
    </row>
    <row r="72" spans="3:5" ht="12.75">
      <c r="C72" s="88"/>
      <c r="D72" s="88"/>
      <c r="E72" s="88"/>
    </row>
    <row r="73" spans="3:5" ht="12.75">
      <c r="C73" s="88"/>
      <c r="D73" s="88"/>
      <c r="E73" s="88"/>
    </row>
    <row r="74" spans="3:5" ht="12.75">
      <c r="C74" s="88"/>
      <c r="D74" s="88"/>
      <c r="E74" s="88"/>
    </row>
    <row r="75" spans="3:5" ht="12.75">
      <c r="C75" s="88"/>
      <c r="D75" s="88"/>
      <c r="E75" s="88"/>
    </row>
    <row r="76" spans="3:5" ht="12.75">
      <c r="C76" s="88"/>
      <c r="D76" s="88"/>
      <c r="E76" s="88"/>
    </row>
    <row r="77" spans="3:5" ht="12.75">
      <c r="C77" s="88"/>
      <c r="D77" s="88"/>
      <c r="E77" s="88"/>
    </row>
    <row r="78" spans="3:5" ht="12.75">
      <c r="C78" s="88"/>
      <c r="D78" s="88"/>
      <c r="E78" s="88"/>
    </row>
    <row r="79" spans="3:5" ht="12.75">
      <c r="C79" s="88"/>
      <c r="D79" s="88"/>
      <c r="E79" s="88"/>
    </row>
  </sheetData>
  <sheetProtection/>
  <mergeCells count="1">
    <mergeCell ref="A1:H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Header>&amp;R34</oddHeader>
  </headerFooter>
  <colBreaks count="1" manualBreakCount="1">
    <brk id="17" max="65535" man="1"/>
  </colBreak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70"/>
  <sheetViews>
    <sheetView workbookViewId="0" topLeftCell="A1">
      <selection activeCell="G6" sqref="G6"/>
    </sheetView>
  </sheetViews>
  <sheetFormatPr defaultColWidth="9.33203125" defaultRowHeight="12.75"/>
  <cols>
    <col min="3" max="3" width="21.16015625" style="0" customWidth="1"/>
    <col min="4" max="5" width="11.66015625" style="0" customWidth="1"/>
    <col min="6" max="6" width="21.33203125" style="0" customWidth="1"/>
    <col min="9" max="9" width="20.33203125" style="0" customWidth="1"/>
  </cols>
  <sheetData>
    <row r="1" spans="1:14" ht="19.5" customHeight="1">
      <c r="A1" s="225" t="s">
        <v>24</v>
      </c>
      <c r="B1" s="225"/>
      <c r="C1" s="225"/>
      <c r="D1" s="225"/>
      <c r="E1" s="225"/>
      <c r="F1" s="225"/>
      <c r="G1" s="225"/>
      <c r="H1" s="16"/>
      <c r="I1" s="16"/>
      <c r="J1" s="16"/>
      <c r="K1" s="16"/>
      <c r="L1" s="16"/>
      <c r="M1" s="13"/>
      <c r="N1" s="13"/>
    </row>
    <row r="2" spans="1:10" ht="39" customHeight="1">
      <c r="A2" s="1"/>
      <c r="B2" s="1"/>
      <c r="C2" s="11"/>
      <c r="D2" s="53" t="s">
        <v>91</v>
      </c>
      <c r="E2" s="53" t="s">
        <v>92</v>
      </c>
      <c r="F2" s="12" t="s">
        <v>22</v>
      </c>
      <c r="I2" s="14" t="s">
        <v>10</v>
      </c>
      <c r="J2" s="192">
        <v>1.299999999999999</v>
      </c>
    </row>
    <row r="3" spans="3:10" ht="19.5" customHeight="1">
      <c r="C3" s="14" t="s">
        <v>2</v>
      </c>
      <c r="D3" s="189">
        <v>13.5</v>
      </c>
      <c r="E3" s="189">
        <v>13.2</v>
      </c>
      <c r="F3" s="192">
        <f aca="true" t="shared" si="0" ref="F3:F16">D3-E3</f>
        <v>0.3000000000000007</v>
      </c>
      <c r="I3" s="14" t="s">
        <v>5</v>
      </c>
      <c r="J3" s="192">
        <v>0.9309999999999992</v>
      </c>
    </row>
    <row r="4" spans="3:10" ht="19.5" customHeight="1">
      <c r="C4" s="14" t="s">
        <v>17</v>
      </c>
      <c r="D4" s="189">
        <v>15.5</v>
      </c>
      <c r="E4" s="189">
        <v>14.9</v>
      </c>
      <c r="F4" s="192">
        <f t="shared" si="0"/>
        <v>0.5999999999999996</v>
      </c>
      <c r="I4" s="14" t="s">
        <v>4</v>
      </c>
      <c r="J4" s="192">
        <v>0.8000000000000007</v>
      </c>
    </row>
    <row r="5" spans="3:10" ht="19.5" customHeight="1">
      <c r="C5" s="14" t="s">
        <v>12</v>
      </c>
      <c r="D5" s="189">
        <v>16.4</v>
      </c>
      <c r="E5" s="189">
        <v>15.7</v>
      </c>
      <c r="F5" s="190">
        <f t="shared" si="0"/>
        <v>0.6999999999999993</v>
      </c>
      <c r="I5" s="14" t="s">
        <v>53</v>
      </c>
      <c r="J5" s="192">
        <v>0.8000000000000007</v>
      </c>
    </row>
    <row r="6" spans="3:10" ht="19.5" customHeight="1">
      <c r="C6" s="14" t="s">
        <v>6</v>
      </c>
      <c r="D6" s="189">
        <v>13.5</v>
      </c>
      <c r="E6" s="189">
        <v>12.8</v>
      </c>
      <c r="F6" s="192">
        <f t="shared" si="0"/>
        <v>0.6999999999999993</v>
      </c>
      <c r="I6" s="14" t="s">
        <v>11</v>
      </c>
      <c r="J6" s="192">
        <v>0.7999999999999989</v>
      </c>
    </row>
    <row r="7" spans="3:10" ht="19.5" customHeight="1">
      <c r="C7" s="18" t="s">
        <v>1</v>
      </c>
      <c r="D7" s="193">
        <v>14</v>
      </c>
      <c r="E7" s="193">
        <v>13.4</v>
      </c>
      <c r="F7" s="194">
        <f t="shared" si="0"/>
        <v>0.5999999999999996</v>
      </c>
      <c r="I7" s="14" t="s">
        <v>12</v>
      </c>
      <c r="J7" s="190">
        <v>0.6999999999999993</v>
      </c>
    </row>
    <row r="8" spans="3:10" ht="19.5" customHeight="1">
      <c r="C8" s="14" t="s">
        <v>4</v>
      </c>
      <c r="D8" s="189">
        <v>14.5</v>
      </c>
      <c r="E8" s="189">
        <v>13.7</v>
      </c>
      <c r="F8" s="192">
        <f t="shared" si="0"/>
        <v>0.8000000000000007</v>
      </c>
      <c r="I8" s="14" t="s">
        <v>6</v>
      </c>
      <c r="J8" s="192">
        <v>0.6999999999999993</v>
      </c>
    </row>
    <row r="9" spans="3:10" ht="19.5" customHeight="1">
      <c r="C9" s="14" t="s">
        <v>14</v>
      </c>
      <c r="D9" s="189">
        <v>15.1</v>
      </c>
      <c r="E9" s="189">
        <v>15</v>
      </c>
      <c r="F9" s="192">
        <f t="shared" si="0"/>
        <v>0.09999999999999964</v>
      </c>
      <c r="I9" s="14" t="s">
        <v>8</v>
      </c>
      <c r="J9" s="192">
        <v>0.6999999999999993</v>
      </c>
    </row>
    <row r="10" spans="3:10" ht="19.5" customHeight="1">
      <c r="C10" s="14" t="s">
        <v>7</v>
      </c>
      <c r="D10" s="189">
        <v>16.6</v>
      </c>
      <c r="E10" s="189">
        <v>16.6</v>
      </c>
      <c r="F10" s="192">
        <f t="shared" si="0"/>
        <v>0</v>
      </c>
      <c r="I10" s="14" t="s">
        <v>17</v>
      </c>
      <c r="J10" s="192">
        <v>0.5999999999999996</v>
      </c>
    </row>
    <row r="11" spans="3:10" ht="19.5" customHeight="1">
      <c r="C11" s="14" t="s">
        <v>8</v>
      </c>
      <c r="D11" s="189">
        <v>18.3</v>
      </c>
      <c r="E11" s="189">
        <v>17.6</v>
      </c>
      <c r="F11" s="192">
        <f t="shared" si="0"/>
        <v>0.6999999999999993</v>
      </c>
      <c r="I11" s="18" t="s">
        <v>1</v>
      </c>
      <c r="J11" s="194">
        <v>0.5999999999999996</v>
      </c>
    </row>
    <row r="12" spans="3:10" ht="19.5" customHeight="1">
      <c r="C12" s="14" t="s">
        <v>3</v>
      </c>
      <c r="D12" s="189">
        <v>14.3</v>
      </c>
      <c r="E12" s="189">
        <v>14</v>
      </c>
      <c r="F12" s="192">
        <f t="shared" si="0"/>
        <v>0.3000000000000007</v>
      </c>
      <c r="I12" s="14" t="s">
        <v>2</v>
      </c>
      <c r="J12" s="192">
        <v>0.3000000000000007</v>
      </c>
    </row>
    <row r="13" spans="3:10" ht="19.5" customHeight="1">
      <c r="C13" s="14" t="s">
        <v>11</v>
      </c>
      <c r="D13" s="189">
        <v>16.7</v>
      </c>
      <c r="E13" s="189">
        <v>15.9</v>
      </c>
      <c r="F13" s="192">
        <f t="shared" si="0"/>
        <v>0.7999999999999989</v>
      </c>
      <c r="I13" s="14" t="s">
        <v>3</v>
      </c>
      <c r="J13" s="192">
        <v>0.3000000000000007</v>
      </c>
    </row>
    <row r="14" spans="3:10" ht="19.5" customHeight="1">
      <c r="C14" s="14" t="s">
        <v>5</v>
      </c>
      <c r="D14" s="189">
        <v>15.831</v>
      </c>
      <c r="E14" s="189">
        <v>14.9</v>
      </c>
      <c r="F14" s="192">
        <f t="shared" si="0"/>
        <v>0.9309999999999992</v>
      </c>
      <c r="I14" s="14" t="s">
        <v>14</v>
      </c>
      <c r="J14" s="192">
        <v>0.09999999999999964</v>
      </c>
    </row>
    <row r="15" spans="3:10" ht="19.5" customHeight="1">
      <c r="C15" s="14" t="s">
        <v>53</v>
      </c>
      <c r="D15" s="189">
        <v>16</v>
      </c>
      <c r="E15" s="189">
        <v>15.2</v>
      </c>
      <c r="F15" s="192">
        <f t="shared" si="0"/>
        <v>0.8000000000000007</v>
      </c>
      <c r="I15" s="14" t="s">
        <v>7</v>
      </c>
      <c r="J15" s="192">
        <v>0</v>
      </c>
    </row>
    <row r="16" spans="3:6" ht="19.5" customHeight="1">
      <c r="C16" s="14" t="s">
        <v>10</v>
      </c>
      <c r="D16" s="189">
        <v>16.2</v>
      </c>
      <c r="E16" s="189">
        <v>14.9</v>
      </c>
      <c r="F16" s="192">
        <f t="shared" si="0"/>
        <v>1.299999999999999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>
      <c r="K24" s="2"/>
    </row>
    <row r="25" ht="19.5" customHeight="1">
      <c r="K25" s="2"/>
    </row>
    <row r="26" ht="19.5" customHeight="1">
      <c r="K26" s="2"/>
    </row>
    <row r="27" ht="19.5" customHeight="1">
      <c r="K27" s="3"/>
    </row>
    <row r="28" ht="19.5" customHeight="1">
      <c r="K28" s="2"/>
    </row>
    <row r="29" ht="19.5" customHeight="1">
      <c r="K29" s="2"/>
    </row>
    <row r="30" ht="19.5" customHeight="1">
      <c r="K30" s="2"/>
    </row>
    <row r="31" ht="19.5" customHeight="1">
      <c r="K31" s="2"/>
    </row>
    <row r="32" ht="19.5" customHeight="1">
      <c r="K32" s="2"/>
    </row>
    <row r="33" ht="19.5" customHeight="1">
      <c r="K33" s="2"/>
    </row>
    <row r="34" ht="19.5" customHeight="1">
      <c r="K34" s="2"/>
    </row>
    <row r="35" ht="19.5" customHeight="1">
      <c r="K35" s="2"/>
    </row>
    <row r="36" ht="19.5" customHeight="1">
      <c r="K36" s="2"/>
    </row>
    <row r="37" ht="19.5" customHeight="1">
      <c r="K37" s="2"/>
    </row>
    <row r="38" ht="19.5" customHeight="1"/>
    <row r="39" spans="4:10" ht="12.75">
      <c r="D39">
        <v>2010</v>
      </c>
      <c r="G39">
        <v>2010</v>
      </c>
      <c r="J39">
        <v>2009</v>
      </c>
    </row>
    <row r="40" spans="3:11" ht="12.75">
      <c r="C40" t="s">
        <v>15</v>
      </c>
      <c r="D40" s="56" t="s">
        <v>84</v>
      </c>
      <c r="E40" t="s">
        <v>16</v>
      </c>
      <c r="G40" s="56" t="s">
        <v>84</v>
      </c>
      <c r="H40" t="s">
        <v>13</v>
      </c>
      <c r="I40" t="s">
        <v>15</v>
      </c>
      <c r="J40" s="56" t="s">
        <v>84</v>
      </c>
      <c r="K40" t="s">
        <v>16</v>
      </c>
    </row>
    <row r="41" spans="3:11" ht="15" customHeight="1">
      <c r="C41" s="14" t="s">
        <v>2</v>
      </c>
      <c r="D41" s="189">
        <v>13.5</v>
      </c>
      <c r="E41">
        <v>1</v>
      </c>
      <c r="F41" s="14" t="s">
        <v>2</v>
      </c>
      <c r="G41" s="189">
        <v>13.5</v>
      </c>
      <c r="H41" s="34">
        <v>14.6</v>
      </c>
      <c r="I41" s="14" t="s">
        <v>6</v>
      </c>
      <c r="J41" s="189">
        <v>12.8</v>
      </c>
      <c r="K41">
        <v>1</v>
      </c>
    </row>
    <row r="42" spans="3:11" ht="15.75">
      <c r="C42" s="14" t="s">
        <v>6</v>
      </c>
      <c r="D42" s="189">
        <v>13.5</v>
      </c>
      <c r="E42">
        <v>1</v>
      </c>
      <c r="F42" s="14" t="s">
        <v>6</v>
      </c>
      <c r="G42" s="189">
        <v>13.5</v>
      </c>
      <c r="H42" s="34">
        <v>14.6</v>
      </c>
      <c r="I42" s="14" t="s">
        <v>2</v>
      </c>
      <c r="J42" s="189">
        <v>13.2</v>
      </c>
      <c r="K42">
        <v>2</v>
      </c>
    </row>
    <row r="43" spans="3:11" ht="15.75">
      <c r="C43" s="18" t="s">
        <v>1</v>
      </c>
      <c r="D43" s="193">
        <v>14</v>
      </c>
      <c r="E43">
        <v>2</v>
      </c>
      <c r="F43" s="18" t="s">
        <v>1</v>
      </c>
      <c r="G43" s="193">
        <v>14</v>
      </c>
      <c r="H43" s="34">
        <v>14.6</v>
      </c>
      <c r="I43" s="18" t="s">
        <v>1</v>
      </c>
      <c r="J43" s="193">
        <v>13.4</v>
      </c>
      <c r="K43">
        <v>3</v>
      </c>
    </row>
    <row r="44" spans="3:11" ht="15.75">
      <c r="C44" s="14" t="s">
        <v>3</v>
      </c>
      <c r="D44" s="189">
        <v>14.3</v>
      </c>
      <c r="E44">
        <v>3</v>
      </c>
      <c r="F44" s="14" t="s">
        <v>3</v>
      </c>
      <c r="G44" s="189">
        <v>14.3</v>
      </c>
      <c r="H44" s="34">
        <v>14.6</v>
      </c>
      <c r="I44" s="14" t="s">
        <v>4</v>
      </c>
      <c r="J44" s="189">
        <v>13.7</v>
      </c>
      <c r="K44">
        <v>4</v>
      </c>
    </row>
    <row r="45" spans="3:11" ht="15.75">
      <c r="C45" s="14" t="s">
        <v>4</v>
      </c>
      <c r="D45" s="189">
        <v>14.5</v>
      </c>
      <c r="E45">
        <v>4</v>
      </c>
      <c r="F45" s="14" t="s">
        <v>4</v>
      </c>
      <c r="G45" s="189">
        <v>14.5</v>
      </c>
      <c r="H45" s="34">
        <v>14.6</v>
      </c>
      <c r="I45" s="14" t="s">
        <v>3</v>
      </c>
      <c r="J45" s="189">
        <v>14</v>
      </c>
      <c r="K45">
        <v>5</v>
      </c>
    </row>
    <row r="46" spans="3:11" ht="14.25" customHeight="1">
      <c r="C46" s="14" t="s">
        <v>14</v>
      </c>
      <c r="D46" s="189">
        <v>15.1</v>
      </c>
      <c r="E46">
        <v>5</v>
      </c>
      <c r="F46" s="14" t="s">
        <v>14</v>
      </c>
      <c r="G46" s="189">
        <v>15.1</v>
      </c>
      <c r="H46" s="34">
        <v>14.6</v>
      </c>
      <c r="I46" s="14" t="s">
        <v>17</v>
      </c>
      <c r="J46" s="189">
        <v>14.9</v>
      </c>
      <c r="K46">
        <v>6</v>
      </c>
    </row>
    <row r="47" spans="3:11" ht="15.75">
      <c r="C47" s="14" t="s">
        <v>17</v>
      </c>
      <c r="D47" s="189">
        <v>15.5</v>
      </c>
      <c r="E47">
        <v>6</v>
      </c>
      <c r="F47" s="14" t="s">
        <v>17</v>
      </c>
      <c r="G47" s="189">
        <v>15.5</v>
      </c>
      <c r="H47" s="34">
        <v>14.6</v>
      </c>
      <c r="I47" s="14" t="s">
        <v>5</v>
      </c>
      <c r="J47" s="189">
        <v>14.9</v>
      </c>
      <c r="K47">
        <v>6</v>
      </c>
    </row>
    <row r="48" spans="3:11" ht="15.75">
      <c r="C48" s="14" t="s">
        <v>5</v>
      </c>
      <c r="D48" s="189">
        <v>15.831</v>
      </c>
      <c r="E48">
        <v>7</v>
      </c>
      <c r="F48" s="14" t="s">
        <v>5</v>
      </c>
      <c r="G48" s="189">
        <v>15.831</v>
      </c>
      <c r="H48" s="34">
        <v>14.6</v>
      </c>
      <c r="I48" s="14" t="s">
        <v>10</v>
      </c>
      <c r="J48" s="189">
        <v>14.9</v>
      </c>
      <c r="K48">
        <v>6</v>
      </c>
    </row>
    <row r="49" spans="3:11" ht="15.75">
      <c r="C49" s="14" t="s">
        <v>53</v>
      </c>
      <c r="D49" s="189">
        <v>16</v>
      </c>
      <c r="E49">
        <v>8</v>
      </c>
      <c r="F49" s="14" t="s">
        <v>53</v>
      </c>
      <c r="G49" s="189">
        <v>16</v>
      </c>
      <c r="H49" s="34">
        <v>14.6</v>
      </c>
      <c r="I49" s="14" t="s">
        <v>14</v>
      </c>
      <c r="J49" s="189">
        <v>15</v>
      </c>
      <c r="K49">
        <v>7</v>
      </c>
    </row>
    <row r="50" spans="3:11" ht="15.75">
      <c r="C50" s="14" t="s">
        <v>10</v>
      </c>
      <c r="D50" s="189">
        <v>16.2</v>
      </c>
      <c r="E50">
        <v>9</v>
      </c>
      <c r="F50" s="14" t="s">
        <v>10</v>
      </c>
      <c r="G50" s="189">
        <v>16.2</v>
      </c>
      <c r="H50" s="34">
        <v>14.6</v>
      </c>
      <c r="I50" s="14" t="s">
        <v>53</v>
      </c>
      <c r="J50" s="189">
        <v>15.2</v>
      </c>
      <c r="K50">
        <v>8</v>
      </c>
    </row>
    <row r="51" spans="3:11" ht="15.75">
      <c r="C51" s="14" t="s">
        <v>12</v>
      </c>
      <c r="D51" s="189">
        <v>16.4</v>
      </c>
      <c r="E51">
        <v>10</v>
      </c>
      <c r="F51" s="14" t="s">
        <v>12</v>
      </c>
      <c r="G51" s="189">
        <v>16.4</v>
      </c>
      <c r="H51" s="34">
        <v>14.6</v>
      </c>
      <c r="I51" s="14" t="s">
        <v>12</v>
      </c>
      <c r="J51" s="189">
        <v>15.7</v>
      </c>
      <c r="K51">
        <v>9</v>
      </c>
    </row>
    <row r="52" spans="3:11" ht="15.75">
      <c r="C52" s="14" t="s">
        <v>7</v>
      </c>
      <c r="D52" s="189">
        <v>16.6</v>
      </c>
      <c r="E52">
        <v>11</v>
      </c>
      <c r="F52" s="14" t="s">
        <v>7</v>
      </c>
      <c r="G52" s="189">
        <v>16.6</v>
      </c>
      <c r="H52" s="34">
        <v>14.6</v>
      </c>
      <c r="I52" s="14" t="s">
        <v>11</v>
      </c>
      <c r="J52" s="189">
        <v>15.9</v>
      </c>
      <c r="K52">
        <v>10</v>
      </c>
    </row>
    <row r="53" spans="3:11" ht="15.75">
      <c r="C53" s="14" t="s">
        <v>11</v>
      </c>
      <c r="D53" s="189">
        <v>16.7</v>
      </c>
      <c r="E53">
        <v>12</v>
      </c>
      <c r="F53" s="14" t="s">
        <v>11</v>
      </c>
      <c r="G53" s="189">
        <v>16.7</v>
      </c>
      <c r="H53" s="34">
        <v>14.6</v>
      </c>
      <c r="I53" s="14" t="s">
        <v>7</v>
      </c>
      <c r="J53" s="189">
        <v>16.6</v>
      </c>
      <c r="K53">
        <v>11</v>
      </c>
    </row>
    <row r="54" spans="3:11" ht="15.75">
      <c r="C54" s="14" t="s">
        <v>8</v>
      </c>
      <c r="D54" s="189">
        <v>18.3</v>
      </c>
      <c r="E54">
        <v>13</v>
      </c>
      <c r="F54" s="14" t="s">
        <v>8</v>
      </c>
      <c r="G54" s="189">
        <v>18.3</v>
      </c>
      <c r="H54" s="34">
        <v>14.6</v>
      </c>
      <c r="I54" s="14" t="s">
        <v>8</v>
      </c>
      <c r="J54" s="189">
        <v>17.6</v>
      </c>
      <c r="K54">
        <v>12</v>
      </c>
    </row>
    <row r="57" spans="3:4" ht="15.75">
      <c r="C57" s="18" t="s">
        <v>53</v>
      </c>
      <c r="D57" s="20">
        <v>-0.1999999999999993</v>
      </c>
    </row>
    <row r="58" spans="3:4" ht="15.75">
      <c r="C58" s="14" t="s">
        <v>12</v>
      </c>
      <c r="D58" s="19">
        <v>-0.20000000000000107</v>
      </c>
    </row>
    <row r="59" spans="3:4" ht="15.75">
      <c r="C59" s="14" t="s">
        <v>17</v>
      </c>
      <c r="D59" s="15">
        <v>-0.3999999999999986</v>
      </c>
    </row>
    <row r="60" spans="3:4" ht="15.75">
      <c r="C60" s="14" t="s">
        <v>6</v>
      </c>
      <c r="D60" s="15">
        <v>-0.5</v>
      </c>
    </row>
    <row r="61" spans="3:4" ht="15.75">
      <c r="C61" s="14" t="s">
        <v>5</v>
      </c>
      <c r="D61" s="15">
        <v>-0.5</v>
      </c>
    </row>
    <row r="62" spans="3:4" ht="15.75">
      <c r="C62" s="14" t="s">
        <v>10</v>
      </c>
      <c r="D62" s="15">
        <v>-0.5</v>
      </c>
    </row>
    <row r="63" spans="3:4" ht="15.75">
      <c r="C63" s="14" t="s">
        <v>11</v>
      </c>
      <c r="D63" s="15">
        <v>-0.5999999999999979</v>
      </c>
    </row>
    <row r="64" spans="3:4" ht="15.75">
      <c r="C64" s="14" t="s">
        <v>7</v>
      </c>
      <c r="D64" s="15">
        <v>-0.6000000000000014</v>
      </c>
    </row>
    <row r="65" spans="3:4" ht="15.75">
      <c r="C65" s="14" t="s">
        <v>14</v>
      </c>
      <c r="D65" s="15">
        <v>-0.6999999999999993</v>
      </c>
    </row>
    <row r="66" spans="3:4" ht="15.75">
      <c r="C66" s="14" t="s">
        <v>8</v>
      </c>
      <c r="D66" s="15">
        <v>-0.6999999999999993</v>
      </c>
    </row>
    <row r="67" spans="3:4" ht="15.75">
      <c r="C67" s="14" t="s">
        <v>2</v>
      </c>
      <c r="D67" s="15">
        <v>-0.7000000000000011</v>
      </c>
    </row>
    <row r="68" spans="3:4" ht="15.75">
      <c r="C68" s="14" t="s">
        <v>4</v>
      </c>
      <c r="D68" s="15">
        <v>-0.7000000000000011</v>
      </c>
    </row>
    <row r="69" spans="3:4" ht="15.75">
      <c r="C69" s="14" t="s">
        <v>3</v>
      </c>
      <c r="D69" s="15">
        <v>-0.7999999999999989</v>
      </c>
    </row>
    <row r="70" spans="3:4" ht="15.75">
      <c r="C70" s="14" t="s">
        <v>1</v>
      </c>
      <c r="D70" s="15">
        <v>-0.8000000000000007</v>
      </c>
    </row>
  </sheetData>
  <sheetProtection/>
  <mergeCells count="1">
    <mergeCell ref="A1:G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Header>&amp;R35</oddHeader>
  </headerFooter>
  <colBreaks count="1" manualBreakCount="1">
    <brk id="17" max="65535" man="1"/>
  </colBreak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N72"/>
  <sheetViews>
    <sheetView workbookViewId="0" topLeftCell="A1">
      <selection activeCell="G6" sqref="G6"/>
    </sheetView>
  </sheetViews>
  <sheetFormatPr defaultColWidth="9.33203125" defaultRowHeight="12.75"/>
  <cols>
    <col min="3" max="3" width="21.16015625" style="0" customWidth="1"/>
    <col min="4" max="5" width="11.66015625" style="0" customWidth="1"/>
    <col min="6" max="6" width="17.66015625" style="0" customWidth="1"/>
    <col min="9" max="9" width="24.66015625" style="0" customWidth="1"/>
  </cols>
  <sheetData>
    <row r="1" spans="1:14" ht="19.5" customHeight="1">
      <c r="A1" s="225" t="s">
        <v>25</v>
      </c>
      <c r="B1" s="225"/>
      <c r="C1" s="225"/>
      <c r="D1" s="225"/>
      <c r="E1" s="225"/>
      <c r="F1" s="225"/>
      <c r="G1" s="225"/>
      <c r="H1" s="225"/>
      <c r="I1" s="16"/>
      <c r="J1" s="16"/>
      <c r="K1" s="16"/>
      <c r="L1" s="16"/>
      <c r="M1" s="13"/>
      <c r="N1" s="13"/>
    </row>
    <row r="2" spans="1:10" ht="39" customHeight="1">
      <c r="A2" s="1"/>
      <c r="B2" s="1"/>
      <c r="C2" s="11"/>
      <c r="D2" s="53" t="s">
        <v>91</v>
      </c>
      <c r="E2" s="53" t="s">
        <v>92</v>
      </c>
      <c r="F2" s="12" t="s">
        <v>22</v>
      </c>
      <c r="I2" s="18" t="s">
        <v>1</v>
      </c>
      <c r="J2" s="194">
        <v>-1.4999999999999991</v>
      </c>
    </row>
    <row r="3" spans="3:10" ht="19.5" customHeight="1">
      <c r="C3" s="14" t="s">
        <v>2</v>
      </c>
      <c r="D3" s="200">
        <v>6.8</v>
      </c>
      <c r="E3" s="200">
        <v>6.7</v>
      </c>
      <c r="F3" s="192">
        <f aca="true" t="shared" si="0" ref="F3:F16">D3-E3</f>
        <v>0.09999999999999964</v>
      </c>
      <c r="I3" s="14" t="s">
        <v>53</v>
      </c>
      <c r="J3" s="192">
        <v>-1.4000000000000004</v>
      </c>
    </row>
    <row r="4" spans="3:10" ht="19.5" customHeight="1">
      <c r="C4" s="14" t="s">
        <v>17</v>
      </c>
      <c r="D4" s="189">
        <v>7</v>
      </c>
      <c r="E4" s="200">
        <v>7.4</v>
      </c>
      <c r="F4" s="190">
        <f t="shared" si="0"/>
        <v>-0.40000000000000036</v>
      </c>
      <c r="I4" s="14" t="s">
        <v>10</v>
      </c>
      <c r="J4" s="192">
        <v>-1.2000000000000002</v>
      </c>
    </row>
    <row r="5" spans="3:10" ht="19.5" customHeight="1">
      <c r="C5" s="14" t="s">
        <v>12</v>
      </c>
      <c r="D5" s="200">
        <v>6.6</v>
      </c>
      <c r="E5" s="200">
        <v>6.6</v>
      </c>
      <c r="F5" s="192">
        <f t="shared" si="0"/>
        <v>0</v>
      </c>
      <c r="I5" s="14" t="s">
        <v>8</v>
      </c>
      <c r="J5" s="192">
        <v>-1.1999999999999993</v>
      </c>
    </row>
    <row r="6" spans="3:10" ht="19.5" customHeight="1">
      <c r="C6" s="14" t="s">
        <v>6</v>
      </c>
      <c r="D6" s="200">
        <v>5.9</v>
      </c>
      <c r="E6" s="200">
        <v>5.9</v>
      </c>
      <c r="F6" s="192">
        <f t="shared" si="0"/>
        <v>0</v>
      </c>
      <c r="I6" s="14" t="s">
        <v>4</v>
      </c>
      <c r="J6" s="192">
        <v>-1.0999999999999996</v>
      </c>
    </row>
    <row r="7" spans="3:10" ht="19.5" customHeight="1">
      <c r="C7" s="18" t="s">
        <v>1</v>
      </c>
      <c r="D7" s="201">
        <v>6.7</v>
      </c>
      <c r="E7" s="201">
        <v>8.2</v>
      </c>
      <c r="F7" s="194">
        <f t="shared" si="0"/>
        <v>-1.4999999999999991</v>
      </c>
      <c r="I7" s="14" t="s">
        <v>17</v>
      </c>
      <c r="J7" s="190">
        <v>-0.40000000000000036</v>
      </c>
    </row>
    <row r="8" spans="3:10" ht="19.5" customHeight="1">
      <c r="C8" s="14" t="s">
        <v>4</v>
      </c>
      <c r="D8" s="200">
        <v>5.5</v>
      </c>
      <c r="E8" s="200">
        <v>6.6</v>
      </c>
      <c r="F8" s="192">
        <f t="shared" si="0"/>
        <v>-1.0999999999999996</v>
      </c>
      <c r="I8" s="14" t="s">
        <v>12</v>
      </c>
      <c r="J8" s="192">
        <v>0</v>
      </c>
    </row>
    <row r="9" spans="3:10" ht="19.5" customHeight="1">
      <c r="C9" s="14" t="s">
        <v>14</v>
      </c>
      <c r="D9" s="200">
        <v>8.8</v>
      </c>
      <c r="E9" s="200">
        <v>8.5</v>
      </c>
      <c r="F9" s="192">
        <f t="shared" si="0"/>
        <v>0.3000000000000007</v>
      </c>
      <c r="I9" s="14" t="s">
        <v>6</v>
      </c>
      <c r="J9" s="192">
        <v>0</v>
      </c>
    </row>
    <row r="10" spans="3:10" ht="19.5" customHeight="1">
      <c r="C10" s="14" t="s">
        <v>7</v>
      </c>
      <c r="D10" s="200">
        <v>7.1</v>
      </c>
      <c r="E10" s="200">
        <v>6.8</v>
      </c>
      <c r="F10" s="192">
        <f t="shared" si="0"/>
        <v>0.2999999999999998</v>
      </c>
      <c r="I10" s="14" t="s">
        <v>5</v>
      </c>
      <c r="J10" s="192">
        <v>0.009999999999999787</v>
      </c>
    </row>
    <row r="11" spans="3:11" ht="19.5" customHeight="1">
      <c r="C11" s="14" t="s">
        <v>8</v>
      </c>
      <c r="D11" s="189">
        <v>8</v>
      </c>
      <c r="E11" s="200">
        <v>9.2</v>
      </c>
      <c r="F11" s="192">
        <f t="shared" si="0"/>
        <v>-1.1999999999999993</v>
      </c>
      <c r="I11" s="14" t="s">
        <v>2</v>
      </c>
      <c r="J11" s="192">
        <v>0.09999999999999964</v>
      </c>
      <c r="K11">
        <v>1</v>
      </c>
    </row>
    <row r="12" spans="3:11" ht="19.5" customHeight="1">
      <c r="C12" s="14" t="s">
        <v>3</v>
      </c>
      <c r="D12" s="200">
        <v>6.9</v>
      </c>
      <c r="E12" s="200">
        <v>6.8</v>
      </c>
      <c r="F12" s="192">
        <f t="shared" si="0"/>
        <v>0.10000000000000053</v>
      </c>
      <c r="I12" s="14" t="s">
        <v>3</v>
      </c>
      <c r="J12" s="192">
        <v>0.10000000000000053</v>
      </c>
      <c r="K12">
        <v>2</v>
      </c>
    </row>
    <row r="13" spans="3:11" ht="19.5" customHeight="1">
      <c r="C13" s="14" t="s">
        <v>11</v>
      </c>
      <c r="D13" s="200">
        <v>7.4</v>
      </c>
      <c r="E13" s="200">
        <v>6.3</v>
      </c>
      <c r="F13" s="190">
        <f t="shared" si="0"/>
        <v>1.1000000000000005</v>
      </c>
      <c r="I13" s="14" t="s">
        <v>7</v>
      </c>
      <c r="J13" s="192">
        <v>0.2999999999999998</v>
      </c>
      <c r="K13">
        <v>3</v>
      </c>
    </row>
    <row r="14" spans="3:11" ht="19.5" customHeight="1">
      <c r="C14" s="14" t="s">
        <v>5</v>
      </c>
      <c r="D14" s="189">
        <v>6.91</v>
      </c>
      <c r="E14" s="200">
        <v>6.9</v>
      </c>
      <c r="F14" s="192">
        <f t="shared" si="0"/>
        <v>0.009999999999999787</v>
      </c>
      <c r="I14" s="14" t="s">
        <v>14</v>
      </c>
      <c r="J14" s="192">
        <v>0.3000000000000007</v>
      </c>
      <c r="K14">
        <v>4</v>
      </c>
    </row>
    <row r="15" spans="3:11" ht="19.5" customHeight="1">
      <c r="C15" s="14" t="s">
        <v>53</v>
      </c>
      <c r="D15" s="200">
        <v>5.8</v>
      </c>
      <c r="E15" s="200">
        <v>7.2</v>
      </c>
      <c r="F15" s="192">
        <f t="shared" si="0"/>
        <v>-1.4000000000000004</v>
      </c>
      <c r="I15" s="14" t="s">
        <v>11</v>
      </c>
      <c r="J15" s="190">
        <v>1.1000000000000005</v>
      </c>
      <c r="K15">
        <v>5</v>
      </c>
    </row>
    <row r="16" spans="3:6" ht="19.5" customHeight="1">
      <c r="C16" s="14" t="s">
        <v>10</v>
      </c>
      <c r="D16" s="200">
        <v>6.6</v>
      </c>
      <c r="E16" s="200">
        <v>7.8</v>
      </c>
      <c r="F16" s="192">
        <f t="shared" si="0"/>
        <v>-1.2000000000000002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>
      <c r="K24" s="2"/>
    </row>
    <row r="25" ht="19.5" customHeight="1">
      <c r="K25" s="2"/>
    </row>
    <row r="26" ht="19.5" customHeight="1">
      <c r="K26" s="2"/>
    </row>
    <row r="27" ht="19.5" customHeight="1">
      <c r="K27" s="3"/>
    </row>
    <row r="28" ht="19.5" customHeight="1">
      <c r="K28" s="2"/>
    </row>
    <row r="29" ht="19.5" customHeight="1">
      <c r="K29" s="2"/>
    </row>
    <row r="30" ht="19.5" customHeight="1">
      <c r="K30" s="2"/>
    </row>
    <row r="31" ht="19.5" customHeight="1">
      <c r="K31" s="2"/>
    </row>
    <row r="32" ht="19.5" customHeight="1">
      <c r="K32" s="2"/>
    </row>
    <row r="33" ht="19.5" customHeight="1">
      <c r="K33" s="2"/>
    </row>
    <row r="34" ht="19.5" customHeight="1">
      <c r="K34" s="2"/>
    </row>
    <row r="35" ht="19.5" customHeight="1">
      <c r="K35" s="2"/>
    </row>
    <row r="36" ht="19.5" customHeight="1">
      <c r="K36" s="2"/>
    </row>
    <row r="37" ht="19.5" customHeight="1">
      <c r="K37" s="2"/>
    </row>
    <row r="38" ht="19.5" customHeight="1"/>
    <row r="39" spans="4:10" ht="19.5" customHeight="1">
      <c r="D39">
        <v>2010</v>
      </c>
      <c r="G39">
        <v>2010</v>
      </c>
      <c r="J39">
        <v>2009</v>
      </c>
    </row>
    <row r="40" spans="3:11" ht="12.75">
      <c r="C40" t="s">
        <v>15</v>
      </c>
      <c r="D40" s="56" t="s">
        <v>84</v>
      </c>
      <c r="E40" t="s">
        <v>16</v>
      </c>
      <c r="G40" s="56" t="s">
        <v>84</v>
      </c>
      <c r="H40" t="s">
        <v>13</v>
      </c>
      <c r="I40" t="s">
        <v>15</v>
      </c>
      <c r="J40" s="56" t="s">
        <v>84</v>
      </c>
      <c r="K40" t="s">
        <v>16</v>
      </c>
    </row>
    <row r="41" spans="3:11" ht="15.75">
      <c r="C41" s="14" t="s">
        <v>4</v>
      </c>
      <c r="D41" s="200">
        <v>5.5</v>
      </c>
      <c r="E41">
        <v>1</v>
      </c>
      <c r="F41" s="14" t="s">
        <v>4</v>
      </c>
      <c r="G41" s="200">
        <v>5.5</v>
      </c>
      <c r="H41" s="34">
        <v>7.6</v>
      </c>
      <c r="I41" s="14" t="s">
        <v>6</v>
      </c>
      <c r="J41" s="200">
        <v>5.9</v>
      </c>
      <c r="K41">
        <v>1</v>
      </c>
    </row>
    <row r="42" spans="3:11" ht="15.75">
      <c r="C42" s="14" t="s">
        <v>53</v>
      </c>
      <c r="D42" s="200">
        <v>5.8</v>
      </c>
      <c r="E42">
        <v>2</v>
      </c>
      <c r="F42" s="14" t="s">
        <v>53</v>
      </c>
      <c r="G42" s="200">
        <v>5.8</v>
      </c>
      <c r="H42" s="34">
        <v>7.6</v>
      </c>
      <c r="I42" s="14" t="s">
        <v>11</v>
      </c>
      <c r="J42" s="200">
        <v>6.3</v>
      </c>
      <c r="K42">
        <v>2</v>
      </c>
    </row>
    <row r="43" spans="3:11" ht="15.75">
      <c r="C43" s="14" t="s">
        <v>6</v>
      </c>
      <c r="D43" s="200">
        <v>5.9</v>
      </c>
      <c r="E43">
        <v>3</v>
      </c>
      <c r="F43" s="14" t="s">
        <v>6</v>
      </c>
      <c r="G43" s="200">
        <v>5.9</v>
      </c>
      <c r="H43" s="34">
        <v>7.6</v>
      </c>
      <c r="I43" s="14" t="s">
        <v>12</v>
      </c>
      <c r="J43" s="200">
        <v>6.6</v>
      </c>
      <c r="K43">
        <v>3</v>
      </c>
    </row>
    <row r="44" spans="3:11" ht="15.75">
      <c r="C44" s="14" t="s">
        <v>12</v>
      </c>
      <c r="D44" s="200">
        <v>6.6</v>
      </c>
      <c r="E44">
        <v>4</v>
      </c>
      <c r="F44" s="14" t="s">
        <v>12</v>
      </c>
      <c r="G44" s="200">
        <v>6.6</v>
      </c>
      <c r="H44" s="34">
        <v>7.6</v>
      </c>
      <c r="I44" s="14" t="s">
        <v>4</v>
      </c>
      <c r="J44" s="200">
        <v>6.6</v>
      </c>
      <c r="K44">
        <v>3</v>
      </c>
    </row>
    <row r="45" spans="3:11" ht="15.75">
      <c r="C45" s="14" t="s">
        <v>10</v>
      </c>
      <c r="D45" s="200">
        <v>6.6</v>
      </c>
      <c r="E45">
        <v>4</v>
      </c>
      <c r="F45" s="14" t="s">
        <v>10</v>
      </c>
      <c r="G45" s="200">
        <v>6.6</v>
      </c>
      <c r="H45" s="34">
        <v>7.6</v>
      </c>
      <c r="I45" s="14" t="s">
        <v>2</v>
      </c>
      <c r="J45" s="200">
        <v>6.7</v>
      </c>
      <c r="K45">
        <v>4</v>
      </c>
    </row>
    <row r="46" spans="3:11" ht="15.75">
      <c r="C46" s="18" t="s">
        <v>1</v>
      </c>
      <c r="D46" s="201">
        <v>6.7</v>
      </c>
      <c r="E46">
        <v>5</v>
      </c>
      <c r="F46" s="18" t="s">
        <v>1</v>
      </c>
      <c r="G46" s="201">
        <v>6.7</v>
      </c>
      <c r="H46" s="34">
        <v>7.6</v>
      </c>
      <c r="I46" s="14" t="s">
        <v>7</v>
      </c>
      <c r="J46" s="200">
        <v>6.8</v>
      </c>
      <c r="K46">
        <v>5</v>
      </c>
    </row>
    <row r="47" spans="3:11" ht="15.75">
      <c r="C47" s="14" t="s">
        <v>2</v>
      </c>
      <c r="D47" s="200">
        <v>6.8</v>
      </c>
      <c r="E47">
        <v>6</v>
      </c>
      <c r="F47" s="14" t="s">
        <v>2</v>
      </c>
      <c r="G47" s="200">
        <v>6.8</v>
      </c>
      <c r="H47" s="34">
        <v>7.6</v>
      </c>
      <c r="I47" s="14" t="s">
        <v>3</v>
      </c>
      <c r="J47" s="200">
        <v>6.8</v>
      </c>
      <c r="K47">
        <v>5</v>
      </c>
    </row>
    <row r="48" spans="3:11" ht="15.75">
      <c r="C48" s="14" t="s">
        <v>3</v>
      </c>
      <c r="D48" s="200">
        <v>6.9</v>
      </c>
      <c r="E48">
        <v>7</v>
      </c>
      <c r="F48" s="14" t="s">
        <v>3</v>
      </c>
      <c r="G48" s="200">
        <v>6.9</v>
      </c>
      <c r="H48" s="34">
        <v>7.6</v>
      </c>
      <c r="I48" s="14" t="s">
        <v>5</v>
      </c>
      <c r="J48" s="200">
        <v>6.9</v>
      </c>
      <c r="K48">
        <v>6</v>
      </c>
    </row>
    <row r="49" spans="3:11" ht="15.75">
      <c r="C49" s="14" t="s">
        <v>5</v>
      </c>
      <c r="D49" s="189">
        <v>6.91</v>
      </c>
      <c r="E49">
        <v>7</v>
      </c>
      <c r="F49" s="14" t="s">
        <v>5</v>
      </c>
      <c r="G49" s="189">
        <v>6.91</v>
      </c>
      <c r="H49" s="34">
        <v>7.6</v>
      </c>
      <c r="I49" s="14" t="s">
        <v>53</v>
      </c>
      <c r="J49" s="200">
        <v>7.2</v>
      </c>
      <c r="K49">
        <v>7</v>
      </c>
    </row>
    <row r="50" spans="3:11" ht="15.75">
      <c r="C50" s="14" t="s">
        <v>17</v>
      </c>
      <c r="D50" s="189">
        <v>7</v>
      </c>
      <c r="E50">
        <v>8</v>
      </c>
      <c r="F50" s="14" t="s">
        <v>17</v>
      </c>
      <c r="G50" s="189">
        <v>7</v>
      </c>
      <c r="H50" s="34">
        <v>7.6</v>
      </c>
      <c r="I50" s="14" t="s">
        <v>17</v>
      </c>
      <c r="J50" s="200">
        <v>7.4</v>
      </c>
      <c r="K50">
        <v>8</v>
      </c>
    </row>
    <row r="51" spans="3:11" ht="15.75">
      <c r="C51" s="14" t="s">
        <v>7</v>
      </c>
      <c r="D51" s="200">
        <v>7.1</v>
      </c>
      <c r="E51">
        <v>9</v>
      </c>
      <c r="F51" s="14" t="s">
        <v>7</v>
      </c>
      <c r="G51" s="200">
        <v>7.1</v>
      </c>
      <c r="H51" s="34">
        <v>7.6</v>
      </c>
      <c r="I51" s="14" t="s">
        <v>10</v>
      </c>
      <c r="J51" s="200">
        <v>7.8</v>
      </c>
      <c r="K51">
        <v>9</v>
      </c>
    </row>
    <row r="52" spans="3:11" ht="15.75">
      <c r="C52" s="14" t="s">
        <v>11</v>
      </c>
      <c r="D52" s="200">
        <v>7.4</v>
      </c>
      <c r="E52">
        <v>10</v>
      </c>
      <c r="F52" s="14" t="s">
        <v>11</v>
      </c>
      <c r="G52" s="200">
        <v>7.4</v>
      </c>
      <c r="H52" s="34">
        <v>7.6</v>
      </c>
      <c r="I52" s="18" t="s">
        <v>1</v>
      </c>
      <c r="J52" s="201">
        <v>8.2</v>
      </c>
      <c r="K52">
        <v>10</v>
      </c>
    </row>
    <row r="53" spans="3:11" ht="31.5">
      <c r="C53" s="14" t="s">
        <v>8</v>
      </c>
      <c r="D53" s="189">
        <v>8</v>
      </c>
      <c r="E53">
        <v>11</v>
      </c>
      <c r="F53" s="14" t="s">
        <v>8</v>
      </c>
      <c r="G53" s="189">
        <v>8</v>
      </c>
      <c r="H53" s="34">
        <v>7.6</v>
      </c>
      <c r="I53" s="14" t="s">
        <v>14</v>
      </c>
      <c r="J53" s="200">
        <v>8.5</v>
      </c>
      <c r="K53">
        <v>11</v>
      </c>
    </row>
    <row r="54" spans="3:11" ht="31.5">
      <c r="C54" s="14" t="s">
        <v>14</v>
      </c>
      <c r="D54" s="200">
        <v>8.8</v>
      </c>
      <c r="E54">
        <v>12</v>
      </c>
      <c r="F54" s="14" t="s">
        <v>14</v>
      </c>
      <c r="G54" s="200">
        <v>8.8</v>
      </c>
      <c r="H54" s="34">
        <v>7.6</v>
      </c>
      <c r="I54" s="14" t="s">
        <v>8</v>
      </c>
      <c r="J54" s="200">
        <v>9.2</v>
      </c>
      <c r="K54">
        <v>12</v>
      </c>
    </row>
    <row r="57" spans="3:7" ht="15.75">
      <c r="C57" s="72"/>
      <c r="D57" s="93"/>
      <c r="E57" s="186"/>
      <c r="F57" s="72"/>
      <c r="G57" s="93"/>
    </row>
    <row r="58" spans="3:7" ht="15.75">
      <c r="C58" s="72"/>
      <c r="D58" s="93"/>
      <c r="E58" s="186"/>
      <c r="F58" s="72"/>
      <c r="G58" s="93"/>
    </row>
    <row r="59" spans="3:7" ht="15.75">
      <c r="C59" s="73"/>
      <c r="D59" s="93"/>
      <c r="E59" s="186"/>
      <c r="F59" s="72"/>
      <c r="G59" s="93"/>
    </row>
    <row r="60" spans="3:7" ht="15.75">
      <c r="C60" s="72"/>
      <c r="D60" s="93"/>
      <c r="E60" s="186"/>
      <c r="F60" s="72"/>
      <c r="G60" s="93"/>
    </row>
    <row r="61" spans="3:7" ht="15.75">
      <c r="C61" s="72"/>
      <c r="D61" s="187"/>
      <c r="E61" s="186"/>
      <c r="F61" s="73"/>
      <c r="G61" s="102"/>
    </row>
    <row r="62" spans="3:7" ht="15.75">
      <c r="C62" s="72"/>
      <c r="D62" s="102"/>
      <c r="E62" s="186"/>
      <c r="F62" s="72"/>
      <c r="G62" s="93"/>
    </row>
    <row r="63" spans="3:7" ht="15.75">
      <c r="C63" s="72"/>
      <c r="D63" s="93"/>
      <c r="E63" s="186"/>
      <c r="F63" s="72"/>
      <c r="G63" s="93"/>
    </row>
    <row r="64" spans="3:7" ht="15.75">
      <c r="C64" s="72"/>
      <c r="D64" s="93"/>
      <c r="E64" s="186"/>
      <c r="F64" s="72"/>
      <c r="G64" s="93"/>
    </row>
    <row r="65" spans="3:7" ht="15.75">
      <c r="C65" s="72"/>
      <c r="D65" s="93"/>
      <c r="E65" s="186"/>
      <c r="F65" s="72"/>
      <c r="G65" s="93"/>
    </row>
    <row r="66" spans="3:7" ht="15.75">
      <c r="C66" s="72"/>
      <c r="D66" s="93"/>
      <c r="E66" s="186"/>
      <c r="F66" s="72"/>
      <c r="G66" s="93"/>
    </row>
    <row r="67" spans="3:7" ht="15.75">
      <c r="C67" s="72"/>
      <c r="D67" s="93"/>
      <c r="E67" s="186"/>
      <c r="F67" s="72"/>
      <c r="G67" s="93"/>
    </row>
    <row r="68" spans="3:7" ht="15.75">
      <c r="C68" s="72"/>
      <c r="D68" s="187"/>
      <c r="E68" s="186"/>
      <c r="F68" s="72"/>
      <c r="G68" s="93"/>
    </row>
    <row r="69" spans="3:7" ht="15.75">
      <c r="C69" s="72"/>
      <c r="D69" s="93"/>
      <c r="E69" s="186"/>
      <c r="F69" s="72"/>
      <c r="G69" s="93"/>
    </row>
    <row r="70" spans="3:7" ht="15.75">
      <c r="C70" s="72"/>
      <c r="D70" s="93"/>
      <c r="E70" s="186"/>
      <c r="F70" s="72"/>
      <c r="G70" s="93"/>
    </row>
    <row r="71" spans="3:7" ht="12.75">
      <c r="C71" s="28"/>
      <c r="D71" s="28"/>
      <c r="E71" s="28"/>
      <c r="F71" s="28"/>
      <c r="G71" s="28"/>
    </row>
    <row r="72" spans="3:7" ht="12.75">
      <c r="C72" s="28"/>
      <c r="D72" s="28"/>
      <c r="E72" s="28"/>
      <c r="F72" s="28"/>
      <c r="G72" s="28"/>
    </row>
  </sheetData>
  <sheetProtection/>
  <mergeCells count="1">
    <mergeCell ref="A1:H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Header>&amp;R36</oddHeader>
  </headerFooter>
  <colBreaks count="1" manualBreakCount="1">
    <brk id="17" max="65535" man="1"/>
  </colBreaks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N70"/>
  <sheetViews>
    <sheetView workbookViewId="0" topLeftCell="A1">
      <selection activeCell="G11" sqref="G11"/>
    </sheetView>
  </sheetViews>
  <sheetFormatPr defaultColWidth="9.33203125" defaultRowHeight="12.75"/>
  <cols>
    <col min="3" max="3" width="21.16015625" style="0" customWidth="1"/>
    <col min="4" max="4" width="13.5" style="0" customWidth="1"/>
    <col min="5" max="5" width="11.66015625" style="0" customWidth="1"/>
    <col min="6" max="6" width="20.66015625" style="0" customWidth="1"/>
    <col min="9" max="9" width="24.66015625" style="0" customWidth="1"/>
  </cols>
  <sheetData>
    <row r="1" spans="1:14" ht="19.5" customHeight="1">
      <c r="A1" s="225" t="s">
        <v>26</v>
      </c>
      <c r="B1" s="225"/>
      <c r="C1" s="225"/>
      <c r="D1" s="225"/>
      <c r="E1" s="225"/>
      <c r="F1" s="225"/>
      <c r="G1" s="225"/>
      <c r="H1" s="225"/>
      <c r="I1" s="16"/>
      <c r="J1" s="16"/>
      <c r="K1" s="16"/>
      <c r="L1" s="16"/>
      <c r="M1" s="13"/>
      <c r="N1" s="13"/>
    </row>
    <row r="2" spans="1:6" ht="36.75" customHeight="1">
      <c r="A2" s="1"/>
      <c r="B2" s="1"/>
      <c r="C2" s="11"/>
      <c r="D2" s="53" t="s">
        <v>91</v>
      </c>
      <c r="E2" s="53" t="s">
        <v>92</v>
      </c>
      <c r="F2" s="12" t="s">
        <v>22</v>
      </c>
    </row>
    <row r="3" spans="3:6" ht="19.5" customHeight="1">
      <c r="C3" s="14" t="s">
        <v>2</v>
      </c>
      <c r="D3" s="189">
        <v>0.5</v>
      </c>
      <c r="E3" s="189">
        <v>0.4</v>
      </c>
      <c r="F3" s="192">
        <f aca="true" t="shared" si="0" ref="F3:F16">D3-E3</f>
        <v>0.09999999999999998</v>
      </c>
    </row>
    <row r="4" spans="3:6" ht="19.5" customHeight="1">
      <c r="C4" s="14" t="s">
        <v>17</v>
      </c>
      <c r="D4" s="189">
        <v>-2.7</v>
      </c>
      <c r="E4" s="189">
        <v>-2</v>
      </c>
      <c r="F4" s="192">
        <f t="shared" si="0"/>
        <v>-0.7000000000000002</v>
      </c>
    </row>
    <row r="5" spans="3:6" ht="19.5" customHeight="1">
      <c r="C5" s="14" t="s">
        <v>12</v>
      </c>
      <c r="D5" s="189">
        <v>-6.8</v>
      </c>
      <c r="E5" s="189">
        <v>-5.9</v>
      </c>
      <c r="F5" s="192">
        <f t="shared" si="0"/>
        <v>-0.8999999999999995</v>
      </c>
    </row>
    <row r="6" spans="3:6" ht="19.5" customHeight="1">
      <c r="C6" s="14" t="s">
        <v>6</v>
      </c>
      <c r="D6" s="189">
        <v>-0.6</v>
      </c>
      <c r="E6" s="189">
        <v>-0.6</v>
      </c>
      <c r="F6" s="192">
        <f t="shared" si="0"/>
        <v>0</v>
      </c>
    </row>
    <row r="7" spans="3:6" ht="19.5" customHeight="1">
      <c r="C7" s="18" t="s">
        <v>1</v>
      </c>
      <c r="D7" s="193">
        <v>0.2</v>
      </c>
      <c r="E7" s="193">
        <v>0.6</v>
      </c>
      <c r="F7" s="194">
        <f t="shared" si="0"/>
        <v>-0.39999999999999997</v>
      </c>
    </row>
    <row r="8" spans="3:6" ht="19.5" customHeight="1">
      <c r="C8" s="14" t="s">
        <v>4</v>
      </c>
      <c r="D8" s="189">
        <v>-1.9</v>
      </c>
      <c r="E8" s="189">
        <v>-1.2</v>
      </c>
      <c r="F8" s="192">
        <f t="shared" si="0"/>
        <v>-0.7</v>
      </c>
    </row>
    <row r="9" spans="3:6" ht="19.5" customHeight="1">
      <c r="C9" s="14" t="s">
        <v>14</v>
      </c>
      <c r="D9" s="189">
        <v>-1.2</v>
      </c>
      <c r="E9" s="189">
        <v>-1.7</v>
      </c>
      <c r="F9" s="192">
        <f t="shared" si="0"/>
        <v>0.5</v>
      </c>
    </row>
    <row r="10" spans="3:6" ht="19.5" customHeight="1">
      <c r="C10" s="14" t="s">
        <v>7</v>
      </c>
      <c r="D10" s="189">
        <v>-5.1</v>
      </c>
      <c r="E10" s="189">
        <v>-5.2</v>
      </c>
      <c r="F10" s="192">
        <f t="shared" si="0"/>
        <v>0.10000000000000053</v>
      </c>
    </row>
    <row r="11" spans="3:6" ht="19.5" customHeight="1">
      <c r="C11" s="14" t="s">
        <v>8</v>
      </c>
      <c r="D11" s="189">
        <v>-7.4</v>
      </c>
      <c r="E11" s="189">
        <v>-6.6</v>
      </c>
      <c r="F11" s="192">
        <f t="shared" si="0"/>
        <v>-0.8000000000000007</v>
      </c>
    </row>
    <row r="12" spans="3:6" ht="19.5" customHeight="1">
      <c r="C12" s="14" t="s">
        <v>3</v>
      </c>
      <c r="D12" s="189">
        <v>-0.7</v>
      </c>
      <c r="E12" s="189">
        <v>-0.6</v>
      </c>
      <c r="F12" s="192">
        <f t="shared" si="0"/>
        <v>-0.09999999999999998</v>
      </c>
    </row>
    <row r="13" spans="3:6" ht="19.5" customHeight="1">
      <c r="C13" s="14" t="s">
        <v>11</v>
      </c>
      <c r="D13" s="189">
        <v>-6.4</v>
      </c>
      <c r="E13" s="189">
        <v>-5.5</v>
      </c>
      <c r="F13" s="192">
        <f t="shared" si="0"/>
        <v>-0.9000000000000004</v>
      </c>
    </row>
    <row r="14" spans="3:6" ht="19.5" customHeight="1">
      <c r="C14" s="14" t="s">
        <v>5</v>
      </c>
      <c r="D14" s="189">
        <v>-4.124</v>
      </c>
      <c r="E14" s="189">
        <v>-3.4</v>
      </c>
      <c r="F14" s="192">
        <f t="shared" si="0"/>
        <v>-0.7239999999999998</v>
      </c>
    </row>
    <row r="15" spans="3:6" ht="19.5" customHeight="1">
      <c r="C15" s="14" t="s">
        <v>53</v>
      </c>
      <c r="D15" s="189">
        <v>-5.4</v>
      </c>
      <c r="E15" s="189">
        <v>-4.5</v>
      </c>
      <c r="F15" s="192">
        <f t="shared" si="0"/>
        <v>-0.9000000000000004</v>
      </c>
    </row>
    <row r="16" spans="3:6" ht="19.5" customHeight="1">
      <c r="C16" s="14" t="s">
        <v>10</v>
      </c>
      <c r="D16" s="189">
        <v>-5.6</v>
      </c>
      <c r="E16" s="189">
        <v>-4.2</v>
      </c>
      <c r="F16" s="192">
        <f t="shared" si="0"/>
        <v>-1.3999999999999995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>
      <c r="K24" s="2"/>
    </row>
    <row r="25" ht="19.5" customHeight="1">
      <c r="K25" s="2"/>
    </row>
    <row r="26" ht="19.5" customHeight="1">
      <c r="K26" s="2"/>
    </row>
    <row r="27" ht="19.5" customHeight="1">
      <c r="K27" s="3"/>
    </row>
    <row r="28" ht="19.5" customHeight="1">
      <c r="K28" s="2"/>
    </row>
    <row r="29" ht="19.5" customHeight="1">
      <c r="K29" s="2"/>
    </row>
    <row r="30" ht="19.5" customHeight="1">
      <c r="K30" s="2"/>
    </row>
    <row r="31" ht="19.5" customHeight="1">
      <c r="K31" s="2"/>
    </row>
    <row r="32" ht="19.5" customHeight="1">
      <c r="K32" s="2"/>
    </row>
    <row r="33" ht="19.5" customHeight="1">
      <c r="K33" s="2"/>
    </row>
    <row r="34" ht="19.5" customHeight="1">
      <c r="K34" s="2"/>
    </row>
    <row r="35" ht="19.5" customHeight="1">
      <c r="K35" s="2"/>
    </row>
    <row r="36" ht="19.5" customHeight="1">
      <c r="K36" s="2"/>
    </row>
    <row r="37" ht="19.5" customHeight="1">
      <c r="K37" s="2"/>
    </row>
    <row r="38" ht="19.5" customHeight="1"/>
    <row r="39" spans="4:10" ht="19.5" customHeight="1">
      <c r="D39">
        <v>2010</v>
      </c>
      <c r="G39">
        <v>2010</v>
      </c>
      <c r="J39">
        <v>2009</v>
      </c>
    </row>
    <row r="40" spans="3:11" ht="12.75">
      <c r="C40" t="s">
        <v>15</v>
      </c>
      <c r="D40" s="56" t="s">
        <v>84</v>
      </c>
      <c r="E40" t="s">
        <v>16</v>
      </c>
      <c r="F40" t="s">
        <v>15</v>
      </c>
      <c r="G40" s="56" t="s">
        <v>84</v>
      </c>
      <c r="H40" t="s">
        <v>13</v>
      </c>
      <c r="I40" t="s">
        <v>15</v>
      </c>
      <c r="J40" s="56" t="s">
        <v>84</v>
      </c>
      <c r="K40" t="s">
        <v>16</v>
      </c>
    </row>
    <row r="41" spans="3:11" ht="15.75">
      <c r="C41" s="14" t="s">
        <v>2</v>
      </c>
      <c r="D41" s="189">
        <v>0.5</v>
      </c>
      <c r="E41">
        <v>1</v>
      </c>
      <c r="F41" s="14" t="s">
        <v>2</v>
      </c>
      <c r="G41" s="189">
        <v>0.5</v>
      </c>
      <c r="H41" s="144">
        <v>-2</v>
      </c>
      <c r="I41" s="18" t="s">
        <v>1</v>
      </c>
      <c r="J41" s="193">
        <v>0.6</v>
      </c>
      <c r="K41">
        <v>1</v>
      </c>
    </row>
    <row r="42" spans="3:11" ht="15.75">
      <c r="C42" s="18" t="s">
        <v>1</v>
      </c>
      <c r="D42" s="193">
        <v>0.2</v>
      </c>
      <c r="E42">
        <v>2</v>
      </c>
      <c r="F42" s="18" t="s">
        <v>1</v>
      </c>
      <c r="G42" s="193">
        <v>0.2</v>
      </c>
      <c r="H42" s="144">
        <v>-2</v>
      </c>
      <c r="I42" s="14" t="s">
        <v>2</v>
      </c>
      <c r="J42" s="189">
        <v>0.4</v>
      </c>
      <c r="K42">
        <v>2</v>
      </c>
    </row>
    <row r="43" spans="3:11" ht="15.75">
      <c r="C43" s="14" t="s">
        <v>6</v>
      </c>
      <c r="D43" s="189">
        <v>-0.6</v>
      </c>
      <c r="E43">
        <v>3</v>
      </c>
      <c r="F43" s="14" t="s">
        <v>6</v>
      </c>
      <c r="G43" s="189">
        <v>-0.6</v>
      </c>
      <c r="H43" s="144">
        <v>-2</v>
      </c>
      <c r="I43" s="14" t="s">
        <v>6</v>
      </c>
      <c r="J43" s="189">
        <v>-0.6</v>
      </c>
      <c r="K43">
        <v>3</v>
      </c>
    </row>
    <row r="44" spans="3:11" ht="15.75">
      <c r="C44" s="14" t="s">
        <v>3</v>
      </c>
      <c r="D44" s="189">
        <v>-0.7</v>
      </c>
      <c r="E44">
        <v>4</v>
      </c>
      <c r="F44" s="14" t="s">
        <v>3</v>
      </c>
      <c r="G44" s="189">
        <v>-0.7</v>
      </c>
      <c r="H44" s="144">
        <v>-2</v>
      </c>
      <c r="I44" s="14" t="s">
        <v>3</v>
      </c>
      <c r="J44" s="189">
        <v>-0.6</v>
      </c>
      <c r="K44">
        <v>3</v>
      </c>
    </row>
    <row r="45" spans="3:11" ht="15.75">
      <c r="C45" s="14" t="s">
        <v>14</v>
      </c>
      <c r="D45" s="189">
        <v>-1.2</v>
      </c>
      <c r="E45">
        <v>5</v>
      </c>
      <c r="F45" s="14" t="s">
        <v>14</v>
      </c>
      <c r="G45" s="189">
        <v>-1.2</v>
      </c>
      <c r="H45" s="144">
        <v>-2</v>
      </c>
      <c r="I45" s="14" t="s">
        <v>4</v>
      </c>
      <c r="J45" s="189">
        <v>-1.2</v>
      </c>
      <c r="K45">
        <v>4</v>
      </c>
    </row>
    <row r="46" spans="3:11" ht="15.75">
      <c r="C46" s="14" t="s">
        <v>4</v>
      </c>
      <c r="D46" s="189">
        <v>-1.9</v>
      </c>
      <c r="E46">
        <v>6</v>
      </c>
      <c r="F46" s="14" t="s">
        <v>4</v>
      </c>
      <c r="G46" s="189">
        <v>-1.9</v>
      </c>
      <c r="H46" s="144">
        <v>-2</v>
      </c>
      <c r="I46" s="14" t="s">
        <v>14</v>
      </c>
      <c r="J46" s="189">
        <v>-1.7</v>
      </c>
      <c r="K46">
        <v>5</v>
      </c>
    </row>
    <row r="47" spans="3:11" ht="15.75">
      <c r="C47" s="14" t="s">
        <v>17</v>
      </c>
      <c r="D47" s="189">
        <v>-2.7</v>
      </c>
      <c r="E47">
        <v>7</v>
      </c>
      <c r="F47" s="14" t="s">
        <v>17</v>
      </c>
      <c r="G47" s="189">
        <v>-2.7</v>
      </c>
      <c r="H47" s="144">
        <v>-2</v>
      </c>
      <c r="I47" s="14" t="s">
        <v>17</v>
      </c>
      <c r="J47" s="189">
        <v>-2</v>
      </c>
      <c r="K47">
        <v>6</v>
      </c>
    </row>
    <row r="48" spans="3:11" ht="15.75">
      <c r="C48" s="14" t="s">
        <v>5</v>
      </c>
      <c r="D48" s="189">
        <v>-4.124</v>
      </c>
      <c r="E48">
        <v>8</v>
      </c>
      <c r="F48" s="14" t="s">
        <v>5</v>
      </c>
      <c r="G48" s="189">
        <v>-4.124</v>
      </c>
      <c r="H48" s="144">
        <v>-2</v>
      </c>
      <c r="I48" s="14" t="s">
        <v>5</v>
      </c>
      <c r="J48" s="189">
        <v>-3.4</v>
      </c>
      <c r="K48">
        <v>7</v>
      </c>
    </row>
    <row r="49" spans="3:11" ht="15.75">
      <c r="C49" s="14" t="s">
        <v>7</v>
      </c>
      <c r="D49" s="189">
        <v>-5.1</v>
      </c>
      <c r="E49">
        <v>9</v>
      </c>
      <c r="F49" s="14" t="s">
        <v>7</v>
      </c>
      <c r="G49" s="189">
        <v>-5.1</v>
      </c>
      <c r="H49" s="144">
        <v>-2</v>
      </c>
      <c r="I49" s="14" t="s">
        <v>10</v>
      </c>
      <c r="J49" s="189">
        <v>-4.2</v>
      </c>
      <c r="K49">
        <v>8</v>
      </c>
    </row>
    <row r="50" spans="3:11" ht="15.75" customHeight="1">
      <c r="C50" s="14" t="s">
        <v>53</v>
      </c>
      <c r="D50" s="189">
        <v>-5.4</v>
      </c>
      <c r="E50">
        <v>10</v>
      </c>
      <c r="F50" s="14" t="s">
        <v>53</v>
      </c>
      <c r="G50" s="189">
        <v>-5.4</v>
      </c>
      <c r="H50" s="144">
        <v>-2</v>
      </c>
      <c r="I50" s="14" t="s">
        <v>53</v>
      </c>
      <c r="J50" s="189">
        <v>-4.5</v>
      </c>
      <c r="K50">
        <v>9</v>
      </c>
    </row>
    <row r="51" spans="3:11" ht="15.75">
      <c r="C51" s="14" t="s">
        <v>10</v>
      </c>
      <c r="D51" s="189">
        <v>-5.6</v>
      </c>
      <c r="E51">
        <v>11</v>
      </c>
      <c r="F51" s="14" t="s">
        <v>10</v>
      </c>
      <c r="G51" s="189">
        <v>-5.6</v>
      </c>
      <c r="H51" s="144">
        <v>-2</v>
      </c>
      <c r="I51" s="14" t="s">
        <v>7</v>
      </c>
      <c r="J51" s="189">
        <v>-5.2</v>
      </c>
      <c r="K51">
        <v>10</v>
      </c>
    </row>
    <row r="52" spans="3:11" ht="15.75">
      <c r="C52" s="14" t="s">
        <v>11</v>
      </c>
      <c r="D52" s="189">
        <v>-6.4</v>
      </c>
      <c r="E52">
        <v>12</v>
      </c>
      <c r="F52" s="14" t="s">
        <v>11</v>
      </c>
      <c r="G52" s="189">
        <v>-6.4</v>
      </c>
      <c r="H52" s="144">
        <v>-2</v>
      </c>
      <c r="I52" s="14" t="s">
        <v>11</v>
      </c>
      <c r="J52" s="189">
        <v>-5.5</v>
      </c>
      <c r="K52">
        <v>11</v>
      </c>
    </row>
    <row r="53" spans="3:11" ht="15.75">
      <c r="C53" s="14" t="s">
        <v>12</v>
      </c>
      <c r="D53" s="189">
        <v>-6.8</v>
      </c>
      <c r="E53">
        <v>13</v>
      </c>
      <c r="F53" s="14" t="s">
        <v>12</v>
      </c>
      <c r="G53" s="189">
        <v>-6.8</v>
      </c>
      <c r="H53" s="144">
        <v>-2</v>
      </c>
      <c r="I53" s="14" t="s">
        <v>12</v>
      </c>
      <c r="J53" s="189">
        <v>-5.9</v>
      </c>
      <c r="K53">
        <v>12</v>
      </c>
    </row>
    <row r="54" spans="3:11" ht="18.75" customHeight="1">
      <c r="C54" s="14" t="s">
        <v>8</v>
      </c>
      <c r="D54" s="189">
        <v>-7.4</v>
      </c>
      <c r="E54">
        <v>14</v>
      </c>
      <c r="F54" s="14" t="s">
        <v>8</v>
      </c>
      <c r="G54" s="189">
        <v>-7.4</v>
      </c>
      <c r="H54" s="144">
        <v>-2</v>
      </c>
      <c r="I54" s="14" t="s">
        <v>8</v>
      </c>
      <c r="J54" s="189">
        <v>-6.6</v>
      </c>
      <c r="K54">
        <v>13</v>
      </c>
    </row>
    <row r="57" spans="3:4" ht="15.75">
      <c r="C57" s="14" t="s">
        <v>3</v>
      </c>
      <c r="D57" s="15">
        <v>1.8</v>
      </c>
    </row>
    <row r="58" spans="3:4" ht="15.75">
      <c r="C58" s="14" t="s">
        <v>1</v>
      </c>
      <c r="D58" s="15">
        <v>1.5</v>
      </c>
    </row>
    <row r="59" spans="3:4" ht="15.75">
      <c r="C59" s="14" t="s">
        <v>4</v>
      </c>
      <c r="D59" s="15">
        <v>1.5</v>
      </c>
    </row>
    <row r="60" spans="3:4" ht="15.75">
      <c r="C60" s="14" t="s">
        <v>6</v>
      </c>
      <c r="D60" s="15">
        <v>1.4000000000000001</v>
      </c>
    </row>
    <row r="61" spans="3:4" ht="15.75">
      <c r="C61" s="14" t="s">
        <v>8</v>
      </c>
      <c r="D61" s="15">
        <v>1.2000000000000002</v>
      </c>
    </row>
    <row r="62" spans="3:4" ht="15.75">
      <c r="C62" s="14" t="s">
        <v>17</v>
      </c>
      <c r="D62" s="15">
        <v>1.1999999999999997</v>
      </c>
    </row>
    <row r="63" spans="3:4" ht="15.75">
      <c r="C63" s="14" t="s">
        <v>14</v>
      </c>
      <c r="D63" s="15">
        <v>1.0999999999999999</v>
      </c>
    </row>
    <row r="64" spans="3:4" ht="15.75">
      <c r="C64" s="14" t="s">
        <v>2</v>
      </c>
      <c r="D64" s="15">
        <v>1</v>
      </c>
    </row>
    <row r="65" spans="3:4" ht="15.75">
      <c r="C65" s="14" t="s">
        <v>10</v>
      </c>
      <c r="D65" s="15">
        <v>1</v>
      </c>
    </row>
    <row r="66" spans="3:4" ht="15.75">
      <c r="C66" s="14" t="s">
        <v>7</v>
      </c>
      <c r="D66" s="15">
        <v>0.8999999999999995</v>
      </c>
    </row>
    <row r="67" spans="3:4" ht="15.75">
      <c r="C67" s="14" t="s">
        <v>5</v>
      </c>
      <c r="D67" s="19">
        <v>0.8000000000000003</v>
      </c>
    </row>
    <row r="68" spans="3:4" ht="15.75">
      <c r="C68" s="14" t="s">
        <v>11</v>
      </c>
      <c r="D68" s="15">
        <v>0.7000000000000002</v>
      </c>
    </row>
    <row r="69" spans="3:4" ht="15.75">
      <c r="C69" s="14" t="s">
        <v>53</v>
      </c>
      <c r="D69" s="19">
        <v>0.6000000000000005</v>
      </c>
    </row>
    <row r="70" spans="3:4" ht="15.75">
      <c r="C70" s="18" t="s">
        <v>12</v>
      </c>
      <c r="D70" s="20">
        <v>0.20000000000000018</v>
      </c>
    </row>
  </sheetData>
  <sheetProtection/>
  <mergeCells count="1">
    <mergeCell ref="A1:H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Header>&amp;R37</oddHeader>
  </headerFooter>
  <colBreaks count="1" manualBreakCount="1">
    <brk id="17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9"/>
  <sheetViews>
    <sheetView workbookViewId="0" topLeftCell="A1">
      <selection activeCell="G7" sqref="G7"/>
    </sheetView>
  </sheetViews>
  <sheetFormatPr defaultColWidth="9.33203125" defaultRowHeight="12.75"/>
  <cols>
    <col min="2" max="2" width="7.5" style="0" customWidth="1"/>
    <col min="3" max="3" width="20" style="0" customWidth="1"/>
    <col min="4" max="4" width="15.5" style="0" customWidth="1"/>
    <col min="5" max="5" width="15.33203125" style="0" customWidth="1"/>
    <col min="6" max="6" width="15.5" style="0" customWidth="1"/>
    <col min="7" max="7" width="10" style="0" customWidth="1"/>
    <col min="9" max="9" width="24.66015625" style="0" customWidth="1"/>
    <col min="10" max="10" width="9.33203125" style="0" customWidth="1"/>
  </cols>
  <sheetData>
    <row r="1" spans="1:14" ht="19.5" customHeight="1">
      <c r="A1" s="222" t="s">
        <v>45</v>
      </c>
      <c r="B1" s="222"/>
      <c r="C1" s="222"/>
      <c r="D1" s="222"/>
      <c r="E1" s="222"/>
      <c r="F1" s="222"/>
      <c r="G1" s="222"/>
      <c r="H1" s="222"/>
      <c r="I1" s="16"/>
      <c r="J1" s="16"/>
      <c r="K1" s="16"/>
      <c r="L1" s="16"/>
      <c r="M1" s="64"/>
      <c r="N1" s="64"/>
    </row>
    <row r="2" spans="1:6" ht="67.5" customHeight="1">
      <c r="A2" s="1"/>
      <c r="B2" s="1"/>
      <c r="C2" s="188"/>
      <c r="D2" s="53" t="s">
        <v>95</v>
      </c>
      <c r="E2" s="53" t="s">
        <v>96</v>
      </c>
      <c r="F2" s="12" t="s">
        <v>122</v>
      </c>
    </row>
    <row r="3" spans="3:11" ht="19.5" customHeight="1">
      <c r="C3" s="14" t="s">
        <v>2</v>
      </c>
      <c r="D3" s="77">
        <v>115.5</v>
      </c>
      <c r="E3" s="54">
        <v>103.9</v>
      </c>
      <c r="F3" s="192">
        <f>D3-E3</f>
        <v>11.599999999999994</v>
      </c>
      <c r="H3" s="34"/>
      <c r="I3" s="34"/>
      <c r="J3" s="34"/>
      <c r="K3" s="34"/>
    </row>
    <row r="4" spans="3:11" ht="19.5" customHeight="1">
      <c r="C4" s="14" t="s">
        <v>17</v>
      </c>
      <c r="D4" s="77">
        <v>98.6</v>
      </c>
      <c r="E4" s="54">
        <v>95.8</v>
      </c>
      <c r="F4" s="192">
        <f aca="true" t="shared" si="0" ref="F4:F16">D4-E4</f>
        <v>2.799999999999997</v>
      </c>
      <c r="H4" s="34"/>
      <c r="I4" s="34"/>
      <c r="J4" s="34"/>
      <c r="K4" s="34"/>
    </row>
    <row r="5" spans="3:11" ht="19.5" customHeight="1">
      <c r="C5" s="14" t="s">
        <v>12</v>
      </c>
      <c r="D5" s="77">
        <v>144.6</v>
      </c>
      <c r="E5" s="54">
        <v>92.9</v>
      </c>
      <c r="F5" s="192">
        <f t="shared" si="0"/>
        <v>51.69999999999999</v>
      </c>
      <c r="H5" s="34"/>
      <c r="I5" s="34"/>
      <c r="J5" s="34"/>
      <c r="K5" s="34"/>
    </row>
    <row r="6" spans="3:11" ht="19.5" customHeight="1">
      <c r="C6" s="14" t="s">
        <v>6</v>
      </c>
      <c r="D6" s="113">
        <v>100.1</v>
      </c>
      <c r="E6" s="54">
        <v>99.5</v>
      </c>
      <c r="F6" s="192">
        <f t="shared" si="0"/>
        <v>0.5999999999999943</v>
      </c>
      <c r="H6" s="34"/>
      <c r="I6" s="34"/>
      <c r="J6" s="34"/>
      <c r="K6" s="34"/>
    </row>
    <row r="7" spans="3:11" ht="19.5" customHeight="1">
      <c r="C7" s="18" t="s">
        <v>1</v>
      </c>
      <c r="D7" s="204">
        <v>101.7</v>
      </c>
      <c r="E7" s="32">
        <v>98.8</v>
      </c>
      <c r="F7" s="192">
        <f t="shared" si="0"/>
        <v>2.9000000000000057</v>
      </c>
      <c r="H7" s="34"/>
      <c r="I7" s="34"/>
      <c r="J7" s="34"/>
      <c r="K7" s="34"/>
    </row>
    <row r="8" spans="3:11" ht="19.5" customHeight="1">
      <c r="C8" s="14" t="s">
        <v>4</v>
      </c>
      <c r="D8" s="77">
        <v>320.7</v>
      </c>
      <c r="E8" s="54">
        <v>20.8</v>
      </c>
      <c r="F8" s="192">
        <f t="shared" si="0"/>
        <v>299.9</v>
      </c>
      <c r="H8" s="34"/>
      <c r="I8" s="34"/>
      <c r="J8" s="34"/>
      <c r="K8" s="34"/>
    </row>
    <row r="9" spans="3:11" ht="19.5" customHeight="1">
      <c r="C9" s="14" t="s">
        <v>14</v>
      </c>
      <c r="D9" s="77">
        <v>104.3</v>
      </c>
      <c r="E9" s="54">
        <v>99.9</v>
      </c>
      <c r="F9" s="192">
        <f t="shared" si="0"/>
        <v>4.3999999999999915</v>
      </c>
      <c r="H9" s="34"/>
      <c r="I9" s="34"/>
      <c r="J9" s="34"/>
      <c r="K9" s="34"/>
    </row>
    <row r="10" spans="3:11" ht="19.5" customHeight="1">
      <c r="C10" s="14" t="s">
        <v>7</v>
      </c>
      <c r="D10" s="77">
        <v>105.4</v>
      </c>
      <c r="E10" s="54">
        <v>90.7</v>
      </c>
      <c r="F10" s="192">
        <f t="shared" si="0"/>
        <v>14.700000000000003</v>
      </c>
      <c r="H10" s="34"/>
      <c r="I10" s="34"/>
      <c r="J10" s="34"/>
      <c r="K10" s="34"/>
    </row>
    <row r="11" spans="3:11" ht="19.5" customHeight="1">
      <c r="C11" s="14" t="s">
        <v>8</v>
      </c>
      <c r="D11" s="113">
        <v>109</v>
      </c>
      <c r="E11" s="54">
        <v>94.7</v>
      </c>
      <c r="F11" s="192">
        <f t="shared" si="0"/>
        <v>14.299999999999997</v>
      </c>
      <c r="H11" s="34"/>
      <c r="I11" s="34"/>
      <c r="J11" s="34"/>
      <c r="K11" s="34"/>
    </row>
    <row r="12" spans="3:11" ht="19.5" customHeight="1">
      <c r="C12" s="14" t="s">
        <v>3</v>
      </c>
      <c r="D12" s="77">
        <v>108.7</v>
      </c>
      <c r="E12" s="54">
        <v>101.3</v>
      </c>
      <c r="F12" s="192">
        <f t="shared" si="0"/>
        <v>7.400000000000006</v>
      </c>
      <c r="H12" s="34"/>
      <c r="I12" s="34"/>
      <c r="J12" s="34"/>
      <c r="K12" s="34"/>
    </row>
    <row r="13" spans="3:11" ht="19.5" customHeight="1">
      <c r="C13" s="14" t="s">
        <v>11</v>
      </c>
      <c r="D13" s="77">
        <v>127.1</v>
      </c>
      <c r="E13" s="54">
        <v>92.4</v>
      </c>
      <c r="F13" s="192">
        <f t="shared" si="0"/>
        <v>34.69999999999999</v>
      </c>
      <c r="H13" s="34"/>
      <c r="I13" s="34"/>
      <c r="J13" s="34"/>
      <c r="K13" s="34"/>
    </row>
    <row r="14" spans="3:11" ht="19.5" customHeight="1">
      <c r="C14" s="14" t="s">
        <v>5</v>
      </c>
      <c r="D14" s="113">
        <v>104.7</v>
      </c>
      <c r="E14" s="54">
        <v>108.8</v>
      </c>
      <c r="F14" s="192">
        <f t="shared" si="0"/>
        <v>-4.099999999999994</v>
      </c>
      <c r="H14" s="34"/>
      <c r="I14" s="34"/>
      <c r="J14" s="34"/>
      <c r="K14" s="34"/>
    </row>
    <row r="15" spans="3:11" ht="19.5" customHeight="1">
      <c r="C15" s="14" t="s">
        <v>53</v>
      </c>
      <c r="D15" s="77">
        <v>99.3</v>
      </c>
      <c r="E15" s="54">
        <v>83.8</v>
      </c>
      <c r="F15" s="192">
        <f t="shared" si="0"/>
        <v>15.5</v>
      </c>
      <c r="H15" s="34"/>
      <c r="I15" s="34"/>
      <c r="J15" s="34"/>
      <c r="K15" s="34"/>
    </row>
    <row r="16" spans="3:11" ht="19.5" customHeight="1">
      <c r="C16" s="14" t="s">
        <v>10</v>
      </c>
      <c r="D16" s="113">
        <v>107.3</v>
      </c>
      <c r="E16" s="54">
        <v>92.5</v>
      </c>
      <c r="F16" s="192">
        <f t="shared" si="0"/>
        <v>14.799999999999997</v>
      </c>
      <c r="H16" s="34"/>
      <c r="I16" s="34"/>
      <c r="J16" s="34"/>
      <c r="K16" s="34"/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>
      <c r="K24" s="2"/>
    </row>
    <row r="25" ht="19.5" customHeight="1">
      <c r="K25" s="2"/>
    </row>
    <row r="26" ht="19.5" customHeight="1">
      <c r="K26" s="2"/>
    </row>
    <row r="27" ht="19.5" customHeight="1">
      <c r="K27" s="3"/>
    </row>
    <row r="28" ht="19.5" customHeight="1">
      <c r="K28" s="2"/>
    </row>
    <row r="29" ht="19.5" customHeight="1">
      <c r="K29" s="2"/>
    </row>
    <row r="30" ht="19.5" customHeight="1">
      <c r="K30" s="2"/>
    </row>
    <row r="31" ht="19.5" customHeight="1">
      <c r="K31" s="2"/>
    </row>
    <row r="32" ht="19.5" customHeight="1">
      <c r="K32" s="2"/>
    </row>
    <row r="33" ht="19.5" customHeight="1">
      <c r="K33" s="2"/>
    </row>
    <row r="34" ht="19.5" customHeight="1">
      <c r="K34" s="2"/>
    </row>
    <row r="35" ht="19.5" customHeight="1">
      <c r="K35" s="2"/>
    </row>
    <row r="36" ht="19.5" customHeight="1">
      <c r="K36" s="2"/>
    </row>
    <row r="37" ht="19.5" customHeight="1">
      <c r="K37" s="2"/>
    </row>
    <row r="38" ht="19.5" customHeight="1"/>
    <row r="39" spans="4:10" ht="19.5" customHeight="1">
      <c r="D39">
        <v>2010</v>
      </c>
      <c r="G39">
        <v>2010</v>
      </c>
      <c r="J39">
        <v>2009</v>
      </c>
    </row>
    <row r="40" spans="3:11" ht="12.75">
      <c r="C40" t="s">
        <v>15</v>
      </c>
      <c r="D40" s="56" t="s">
        <v>74</v>
      </c>
      <c r="E40" t="s">
        <v>16</v>
      </c>
      <c r="G40" s="56" t="s">
        <v>69</v>
      </c>
      <c r="H40" t="s">
        <v>13</v>
      </c>
      <c r="I40" t="s">
        <v>15</v>
      </c>
      <c r="J40" s="56" t="s">
        <v>69</v>
      </c>
      <c r="K40" t="s">
        <v>16</v>
      </c>
    </row>
    <row r="41" spans="3:11" ht="14.25" customHeight="1">
      <c r="C41" s="14" t="s">
        <v>4</v>
      </c>
      <c r="D41" s="77">
        <v>320.7</v>
      </c>
      <c r="E41" s="141">
        <v>1</v>
      </c>
      <c r="F41" s="14" t="s">
        <v>4</v>
      </c>
      <c r="G41" s="77">
        <v>320.7</v>
      </c>
      <c r="H41" s="144">
        <v>104.2</v>
      </c>
      <c r="I41" s="14" t="s">
        <v>5</v>
      </c>
      <c r="J41" s="54">
        <v>108.8</v>
      </c>
      <c r="K41">
        <v>1</v>
      </c>
    </row>
    <row r="42" spans="3:11" ht="13.5" customHeight="1">
      <c r="C42" s="14" t="s">
        <v>12</v>
      </c>
      <c r="D42" s="77">
        <v>144.6</v>
      </c>
      <c r="E42" s="141">
        <v>2</v>
      </c>
      <c r="F42" s="14" t="s">
        <v>12</v>
      </c>
      <c r="G42" s="77">
        <v>144.6</v>
      </c>
      <c r="H42" s="144">
        <v>104.2</v>
      </c>
      <c r="I42" s="14" t="s">
        <v>2</v>
      </c>
      <c r="J42" s="54">
        <v>103.9</v>
      </c>
      <c r="K42">
        <v>2</v>
      </c>
    </row>
    <row r="43" spans="3:11" ht="13.5" customHeight="1">
      <c r="C43" s="14" t="s">
        <v>11</v>
      </c>
      <c r="D43" s="77">
        <v>127.1</v>
      </c>
      <c r="E43" s="141">
        <v>3</v>
      </c>
      <c r="F43" s="14" t="s">
        <v>11</v>
      </c>
      <c r="G43" s="77">
        <v>127.1</v>
      </c>
      <c r="H43" s="144">
        <v>104.2</v>
      </c>
      <c r="I43" s="14" t="s">
        <v>3</v>
      </c>
      <c r="J43" s="54">
        <v>101.3</v>
      </c>
      <c r="K43">
        <v>3</v>
      </c>
    </row>
    <row r="44" spans="3:11" ht="12" customHeight="1">
      <c r="C44" s="14" t="s">
        <v>2</v>
      </c>
      <c r="D44" s="77">
        <v>115.5</v>
      </c>
      <c r="E44" s="141">
        <v>4</v>
      </c>
      <c r="F44" s="14" t="s">
        <v>2</v>
      </c>
      <c r="G44" s="77">
        <v>115.5</v>
      </c>
      <c r="H44" s="144">
        <v>104.2</v>
      </c>
      <c r="I44" s="14" t="s">
        <v>14</v>
      </c>
      <c r="J44" s="54">
        <v>99.9</v>
      </c>
      <c r="K44">
        <v>4</v>
      </c>
    </row>
    <row r="45" spans="3:11" ht="31.5">
      <c r="C45" s="14" t="s">
        <v>8</v>
      </c>
      <c r="D45" s="113">
        <v>109</v>
      </c>
      <c r="E45" s="141">
        <v>5</v>
      </c>
      <c r="F45" s="14" t="s">
        <v>8</v>
      </c>
      <c r="G45" s="113">
        <v>109</v>
      </c>
      <c r="H45" s="144">
        <v>104.2</v>
      </c>
      <c r="I45" s="14" t="s">
        <v>6</v>
      </c>
      <c r="J45" s="54">
        <v>99.5</v>
      </c>
      <c r="K45">
        <v>5</v>
      </c>
    </row>
    <row r="46" spans="1:11" ht="31.5">
      <c r="A46" s="34"/>
      <c r="C46" s="14" t="s">
        <v>3</v>
      </c>
      <c r="D46" s="77">
        <v>108.7</v>
      </c>
      <c r="E46" s="141">
        <v>6</v>
      </c>
      <c r="F46" s="14" t="s">
        <v>3</v>
      </c>
      <c r="G46" s="77">
        <v>108.7</v>
      </c>
      <c r="H46" s="144">
        <v>104.2</v>
      </c>
      <c r="I46" s="18" t="s">
        <v>1</v>
      </c>
      <c r="J46" s="54">
        <v>98.8</v>
      </c>
      <c r="K46">
        <v>6</v>
      </c>
    </row>
    <row r="47" spans="1:11" ht="31.5">
      <c r="A47" s="34"/>
      <c r="C47" s="14" t="s">
        <v>10</v>
      </c>
      <c r="D47" s="113">
        <v>107.3</v>
      </c>
      <c r="E47" s="141">
        <v>7</v>
      </c>
      <c r="F47" s="14" t="s">
        <v>10</v>
      </c>
      <c r="G47" s="113">
        <v>107.3</v>
      </c>
      <c r="H47" s="144">
        <v>104.2</v>
      </c>
      <c r="I47" s="14" t="s">
        <v>17</v>
      </c>
      <c r="J47" s="54">
        <v>95.8</v>
      </c>
      <c r="K47">
        <v>7</v>
      </c>
    </row>
    <row r="48" spans="1:11" ht="15.75">
      <c r="A48" s="34"/>
      <c r="C48" s="14" t="s">
        <v>7</v>
      </c>
      <c r="D48" s="77">
        <v>105.4</v>
      </c>
      <c r="E48" s="141">
        <v>8</v>
      </c>
      <c r="F48" s="14" t="s">
        <v>7</v>
      </c>
      <c r="G48" s="77">
        <v>105.4</v>
      </c>
      <c r="H48" s="144">
        <v>104.2</v>
      </c>
      <c r="I48" s="14" t="s">
        <v>8</v>
      </c>
      <c r="J48" s="54">
        <v>94.7</v>
      </c>
      <c r="K48">
        <v>8</v>
      </c>
    </row>
    <row r="49" spans="1:11" ht="15.75">
      <c r="A49" s="34"/>
      <c r="C49" s="14" t="s">
        <v>5</v>
      </c>
      <c r="D49" s="113">
        <v>104.7</v>
      </c>
      <c r="E49" s="141">
        <v>9</v>
      </c>
      <c r="F49" s="14" t="s">
        <v>5</v>
      </c>
      <c r="G49" s="113">
        <v>104.7</v>
      </c>
      <c r="H49" s="144">
        <v>104.2</v>
      </c>
      <c r="I49" s="14" t="s">
        <v>12</v>
      </c>
      <c r="J49" s="54">
        <v>92.9</v>
      </c>
      <c r="K49">
        <v>9</v>
      </c>
    </row>
    <row r="50" spans="1:11" ht="31.5">
      <c r="A50" s="34"/>
      <c r="C50" s="14" t="s">
        <v>14</v>
      </c>
      <c r="D50" s="77">
        <v>104.3</v>
      </c>
      <c r="E50" s="141">
        <v>10</v>
      </c>
      <c r="F50" s="14" t="s">
        <v>14</v>
      </c>
      <c r="G50" s="77">
        <v>104.3</v>
      </c>
      <c r="H50" s="144">
        <v>104.2</v>
      </c>
      <c r="I50" s="14" t="s">
        <v>10</v>
      </c>
      <c r="J50" s="54">
        <v>92.5</v>
      </c>
      <c r="K50">
        <v>10</v>
      </c>
    </row>
    <row r="51" spans="1:11" ht="15.75">
      <c r="A51" s="34"/>
      <c r="C51" s="18" t="s">
        <v>1</v>
      </c>
      <c r="D51" s="77">
        <v>101.7</v>
      </c>
      <c r="E51" s="141">
        <v>11</v>
      </c>
      <c r="F51" s="18" t="s">
        <v>1</v>
      </c>
      <c r="G51" s="77">
        <v>101.7</v>
      </c>
      <c r="H51" s="144">
        <v>104.2</v>
      </c>
      <c r="I51" s="14" t="s">
        <v>11</v>
      </c>
      <c r="J51" s="54">
        <v>92.4</v>
      </c>
      <c r="K51">
        <v>11</v>
      </c>
    </row>
    <row r="52" spans="1:11" ht="15.75">
      <c r="A52" s="34"/>
      <c r="C52" s="14" t="s">
        <v>6</v>
      </c>
      <c r="D52" s="113">
        <v>100.1</v>
      </c>
      <c r="E52" s="141">
        <v>12</v>
      </c>
      <c r="F52" s="14" t="s">
        <v>6</v>
      </c>
      <c r="G52" s="113">
        <v>100.1</v>
      </c>
      <c r="H52" s="144">
        <v>104.2</v>
      </c>
      <c r="I52" s="14" t="s">
        <v>7</v>
      </c>
      <c r="J52" s="54">
        <v>90.7</v>
      </c>
      <c r="K52">
        <v>12</v>
      </c>
    </row>
    <row r="53" spans="1:11" ht="15.75">
      <c r="A53" s="34"/>
      <c r="C53" s="14" t="s">
        <v>53</v>
      </c>
      <c r="D53" s="77">
        <v>99.3</v>
      </c>
      <c r="E53" s="141">
        <v>13</v>
      </c>
      <c r="F53" s="14" t="s">
        <v>53</v>
      </c>
      <c r="G53" s="77">
        <v>99.3</v>
      </c>
      <c r="H53" s="144">
        <v>104.2</v>
      </c>
      <c r="I53" s="14" t="s">
        <v>53</v>
      </c>
      <c r="J53" s="54">
        <v>83.8</v>
      </c>
      <c r="K53">
        <v>13</v>
      </c>
    </row>
    <row r="54" spans="1:11" ht="15.75">
      <c r="A54" s="34"/>
      <c r="C54" s="14" t="s">
        <v>17</v>
      </c>
      <c r="D54" s="77">
        <v>98.6</v>
      </c>
      <c r="E54" s="141">
        <v>14</v>
      </c>
      <c r="F54" s="14" t="s">
        <v>17</v>
      </c>
      <c r="G54" s="77">
        <v>98.6</v>
      </c>
      <c r="H54" s="144">
        <v>104.2</v>
      </c>
      <c r="I54" s="14" t="s">
        <v>4</v>
      </c>
      <c r="J54" s="54">
        <v>20.8</v>
      </c>
      <c r="K54">
        <v>14</v>
      </c>
    </row>
    <row r="56" ht="12.75">
      <c r="A56" s="34"/>
    </row>
    <row r="60" spans="3:5" ht="15.75">
      <c r="C60" s="14"/>
      <c r="D60" s="54"/>
      <c r="E60" s="34"/>
    </row>
    <row r="61" spans="3:5" ht="15.75">
      <c r="C61" s="14"/>
      <c r="D61" s="31"/>
      <c r="E61" s="34"/>
    </row>
    <row r="62" spans="3:5" ht="15.75">
      <c r="C62" s="14"/>
      <c r="D62" s="54"/>
      <c r="E62" s="34"/>
    </row>
    <row r="63" spans="3:5" ht="15.75">
      <c r="C63" s="14"/>
      <c r="D63" s="54"/>
      <c r="E63" s="34"/>
    </row>
    <row r="64" spans="3:5" ht="15.75">
      <c r="C64" s="18"/>
      <c r="D64" s="32"/>
      <c r="E64" s="34"/>
    </row>
    <row r="65" spans="3:5" ht="15.75">
      <c r="C65" s="14"/>
      <c r="D65" s="54"/>
      <c r="E65" s="34"/>
    </row>
    <row r="66" spans="3:5" ht="15.75">
      <c r="C66" s="14"/>
      <c r="D66" s="54"/>
      <c r="E66" s="34"/>
    </row>
    <row r="67" spans="3:5" ht="15.75">
      <c r="C67" s="14"/>
      <c r="D67" s="54"/>
      <c r="E67" s="34"/>
    </row>
    <row r="68" spans="3:5" ht="15.75">
      <c r="C68" s="14"/>
      <c r="D68" s="54"/>
      <c r="E68" s="34"/>
    </row>
    <row r="69" spans="3:5" ht="15.75">
      <c r="C69" s="14"/>
      <c r="D69" s="54"/>
      <c r="E69" s="34"/>
    </row>
    <row r="70" spans="3:5" ht="15.75">
      <c r="C70" s="14"/>
      <c r="D70" s="54"/>
      <c r="E70" s="34"/>
    </row>
    <row r="71" spans="3:5" ht="15.75">
      <c r="C71" s="14"/>
      <c r="D71" s="54"/>
      <c r="E71" s="34"/>
    </row>
    <row r="72" spans="3:5" ht="15.75">
      <c r="C72" s="14"/>
      <c r="D72" s="54"/>
      <c r="E72" s="34"/>
    </row>
    <row r="73" spans="3:5" ht="15.75">
      <c r="C73" s="14"/>
      <c r="D73" s="54"/>
      <c r="E73" s="34"/>
    </row>
    <row r="76" spans="3:4" ht="12.75">
      <c r="C76" t="s">
        <v>4</v>
      </c>
      <c r="D76">
        <v>6.599999999999994</v>
      </c>
    </row>
    <row r="77" spans="3:4" ht="12.75">
      <c r="C77" t="s">
        <v>11</v>
      </c>
      <c r="D77">
        <v>5.299999999999997</v>
      </c>
    </row>
    <row r="78" spans="3:4" ht="12.75">
      <c r="C78" t="s">
        <v>10</v>
      </c>
      <c r="D78">
        <v>2.8999999999999915</v>
      </c>
    </row>
    <row r="79" spans="3:4" ht="12.75">
      <c r="C79" t="s">
        <v>8</v>
      </c>
      <c r="D79">
        <v>2.1999999999999886</v>
      </c>
    </row>
    <row r="80" spans="3:4" ht="12.75">
      <c r="C80" t="s">
        <v>17</v>
      </c>
      <c r="D80">
        <v>1.5999999999999943</v>
      </c>
    </row>
    <row r="81" spans="3:4" ht="12.75">
      <c r="C81" t="s">
        <v>2</v>
      </c>
      <c r="D81">
        <v>0.6999999999999886</v>
      </c>
    </row>
    <row r="82" spans="3:4" ht="12.75">
      <c r="C82" t="s">
        <v>14</v>
      </c>
      <c r="D82">
        <v>0.09999999999999432</v>
      </c>
    </row>
    <row r="83" spans="3:4" ht="12.75">
      <c r="C83" t="s">
        <v>5</v>
      </c>
      <c r="D83">
        <v>-0.20000000000000284</v>
      </c>
    </row>
    <row r="84" spans="3:4" ht="12.75">
      <c r="C84" t="s">
        <v>3</v>
      </c>
      <c r="D84">
        <v>-0.7000000000000028</v>
      </c>
    </row>
    <row r="85" spans="3:4" ht="12.75">
      <c r="C85" t="s">
        <v>6</v>
      </c>
      <c r="D85">
        <v>-1.1999999999999886</v>
      </c>
    </row>
    <row r="86" spans="3:4" ht="12.75">
      <c r="C86" t="s">
        <v>12</v>
      </c>
      <c r="D86">
        <v>-1.2000000000000028</v>
      </c>
    </row>
    <row r="87" spans="3:4" ht="12.75">
      <c r="C87" t="s">
        <v>1</v>
      </c>
      <c r="D87">
        <v>-2.0999999999999943</v>
      </c>
    </row>
    <row r="88" spans="3:4" ht="12.75">
      <c r="C88" t="s">
        <v>53</v>
      </c>
      <c r="D88">
        <v>-8.5</v>
      </c>
    </row>
    <row r="89" spans="3:4" ht="12.75">
      <c r="C89" t="s">
        <v>7</v>
      </c>
      <c r="D89">
        <v>-15.899999999999991</v>
      </c>
    </row>
  </sheetData>
  <sheetProtection/>
  <mergeCells count="1">
    <mergeCell ref="A1:H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Header>&amp;R11</oddHeader>
  </headerFooter>
  <colBreaks count="1" manualBreakCount="1">
    <brk id="17" max="65535" man="1"/>
  </colBreak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1:O2"/>
  <sheetViews>
    <sheetView zoomScalePageLayoutView="0" workbookViewId="0" topLeftCell="A1">
      <selection activeCell="M36" sqref="M36"/>
    </sheetView>
  </sheetViews>
  <sheetFormatPr defaultColWidth="9.33203125" defaultRowHeight="12.75"/>
  <sheetData>
    <row r="1" spans="2:15" ht="12.75">
      <c r="B1" t="s">
        <v>15</v>
      </c>
      <c r="C1" t="s">
        <v>15</v>
      </c>
      <c r="D1" t="s">
        <v>15</v>
      </c>
      <c r="E1" t="s">
        <v>15</v>
      </c>
      <c r="F1" t="s">
        <v>15</v>
      </c>
      <c r="G1" t="s">
        <v>15</v>
      </c>
      <c r="H1" t="s">
        <v>15</v>
      </c>
      <c r="I1" t="s">
        <v>15</v>
      </c>
      <c r="J1" t="s">
        <v>15</v>
      </c>
      <c r="K1" t="s">
        <v>15</v>
      </c>
      <c r="L1" t="s">
        <v>15</v>
      </c>
      <c r="M1" t="s">
        <v>15</v>
      </c>
      <c r="N1" t="s">
        <v>15</v>
      </c>
      <c r="O1" t="s">
        <v>15</v>
      </c>
    </row>
    <row r="2" spans="2:15" ht="25.5">
      <c r="B2" s="36" t="s">
        <v>2</v>
      </c>
      <c r="C2" s="36" t="s">
        <v>17</v>
      </c>
      <c r="D2" s="36" t="s">
        <v>12</v>
      </c>
      <c r="E2" s="36" t="s">
        <v>6</v>
      </c>
      <c r="F2" s="37" t="s">
        <v>1</v>
      </c>
      <c r="G2" s="36" t="s">
        <v>4</v>
      </c>
      <c r="H2" s="36" t="s">
        <v>14</v>
      </c>
      <c r="I2" s="36" t="s">
        <v>7</v>
      </c>
      <c r="J2" s="36" t="s">
        <v>8</v>
      </c>
      <c r="K2" s="36" t="s">
        <v>3</v>
      </c>
      <c r="L2" s="36" t="s">
        <v>11</v>
      </c>
      <c r="M2" s="36" t="s">
        <v>5</v>
      </c>
      <c r="N2" s="36" t="s">
        <v>9</v>
      </c>
      <c r="O2" s="36" t="s">
        <v>10</v>
      </c>
    </row>
  </sheetData>
  <sheetProtection/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1"/>
  <headerFooter alignWithMargins="0">
    <oddHeader>&amp;R9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2"/>
  <sheetViews>
    <sheetView workbookViewId="0" topLeftCell="A13">
      <selection activeCell="H15" sqref="H15"/>
    </sheetView>
  </sheetViews>
  <sheetFormatPr defaultColWidth="9.33203125" defaultRowHeight="12.75"/>
  <cols>
    <col min="3" max="3" width="20.5" style="0" customWidth="1"/>
    <col min="4" max="4" width="15.66015625" style="0" customWidth="1"/>
    <col min="5" max="5" width="15.83203125" style="0" customWidth="1"/>
    <col min="6" max="6" width="16" style="0" customWidth="1"/>
    <col min="7" max="7" width="10.33203125" style="0" customWidth="1"/>
    <col min="9" max="9" width="24.66015625" style="0" customWidth="1"/>
  </cols>
  <sheetData>
    <row r="1" spans="1:14" ht="19.5" customHeight="1">
      <c r="A1" s="222" t="s">
        <v>46</v>
      </c>
      <c r="B1" s="222"/>
      <c r="C1" s="222"/>
      <c r="D1" s="222"/>
      <c r="E1" s="222"/>
      <c r="F1" s="222"/>
      <c r="G1" s="222"/>
      <c r="H1" s="222"/>
      <c r="I1" s="16"/>
      <c r="J1" s="16"/>
      <c r="K1" s="16"/>
      <c r="L1" s="16"/>
      <c r="M1" s="64"/>
      <c r="N1" s="64"/>
    </row>
    <row r="2" spans="1:6" ht="54.75" customHeight="1">
      <c r="A2" s="1"/>
      <c r="B2" s="1"/>
      <c r="C2" s="11"/>
      <c r="D2" s="53" t="s">
        <v>95</v>
      </c>
      <c r="E2" s="53" t="s">
        <v>96</v>
      </c>
      <c r="F2" s="12" t="s">
        <v>122</v>
      </c>
    </row>
    <row r="3" spans="3:10" ht="19.5" customHeight="1">
      <c r="C3" s="14" t="s">
        <v>2</v>
      </c>
      <c r="D3" s="77">
        <v>115.5</v>
      </c>
      <c r="E3" s="54">
        <v>91</v>
      </c>
      <c r="F3" s="15">
        <f>D3-E3</f>
        <v>24.5</v>
      </c>
      <c r="H3" s="34"/>
      <c r="I3" s="34">
        <f aca="true" t="shared" si="0" ref="I3:I16">100-E3</f>
        <v>9</v>
      </c>
      <c r="J3" s="34">
        <f aca="true" t="shared" si="1" ref="J3:J16">H3-I3</f>
        <v>-9</v>
      </c>
    </row>
    <row r="4" spans="3:10" ht="19.5" customHeight="1">
      <c r="C4" s="14" t="s">
        <v>17</v>
      </c>
      <c r="D4" s="77">
        <v>119.7</v>
      </c>
      <c r="E4" s="54">
        <v>92.7</v>
      </c>
      <c r="F4" s="15">
        <f aca="true" t="shared" si="2" ref="F4:F16">D4-E4</f>
        <v>27</v>
      </c>
      <c r="H4" s="34"/>
      <c r="I4" s="34">
        <f t="shared" si="0"/>
        <v>7.299999999999997</v>
      </c>
      <c r="J4" s="34">
        <f t="shared" si="1"/>
        <v>-7.299999999999997</v>
      </c>
    </row>
    <row r="5" spans="3:10" ht="19.5" customHeight="1">
      <c r="C5" s="14" t="s">
        <v>12</v>
      </c>
      <c r="D5" s="77">
        <v>125</v>
      </c>
      <c r="E5" s="54">
        <v>82.9</v>
      </c>
      <c r="F5" s="15">
        <f t="shared" si="2"/>
        <v>42.099999999999994</v>
      </c>
      <c r="H5" s="34"/>
      <c r="I5" s="34">
        <f t="shared" si="0"/>
        <v>17.099999999999994</v>
      </c>
      <c r="J5" s="34">
        <f t="shared" si="1"/>
        <v>-17.099999999999994</v>
      </c>
    </row>
    <row r="6" spans="3:10" ht="19.5" customHeight="1">
      <c r="C6" s="14" t="s">
        <v>6</v>
      </c>
      <c r="D6" s="113">
        <v>115.5</v>
      </c>
      <c r="E6" s="54">
        <v>78.9</v>
      </c>
      <c r="F6" s="15">
        <f t="shared" si="2"/>
        <v>36.599999999999994</v>
      </c>
      <c r="H6" s="34"/>
      <c r="I6" s="34">
        <f t="shared" si="0"/>
        <v>21.099999999999994</v>
      </c>
      <c r="J6" s="34">
        <f t="shared" si="1"/>
        <v>-21.099999999999994</v>
      </c>
    </row>
    <row r="7" spans="3:10" ht="19.5" customHeight="1">
      <c r="C7" s="18" t="s">
        <v>1</v>
      </c>
      <c r="D7" s="204">
        <v>126.1</v>
      </c>
      <c r="E7" s="32">
        <v>80.5</v>
      </c>
      <c r="F7" s="15">
        <f t="shared" si="2"/>
        <v>45.599999999999994</v>
      </c>
      <c r="H7" s="34"/>
      <c r="I7" s="34">
        <f t="shared" si="0"/>
        <v>19.5</v>
      </c>
      <c r="J7" s="34">
        <f t="shared" si="1"/>
        <v>-19.5</v>
      </c>
    </row>
    <row r="8" spans="3:10" ht="19.5" customHeight="1">
      <c r="C8" s="14" t="s">
        <v>4</v>
      </c>
      <c r="D8" s="77">
        <v>115.1</v>
      </c>
      <c r="E8" s="54">
        <v>65.7</v>
      </c>
      <c r="F8" s="15">
        <f t="shared" si="2"/>
        <v>49.39999999999999</v>
      </c>
      <c r="H8" s="34"/>
      <c r="I8" s="34">
        <f t="shared" si="0"/>
        <v>34.3</v>
      </c>
      <c r="J8" s="34">
        <f t="shared" si="1"/>
        <v>-34.3</v>
      </c>
    </row>
    <row r="9" spans="3:10" ht="19.5" customHeight="1">
      <c r="C9" s="14" t="s">
        <v>14</v>
      </c>
      <c r="D9" s="77">
        <v>126.6</v>
      </c>
      <c r="E9" s="54">
        <v>80.6</v>
      </c>
      <c r="F9" s="15">
        <f t="shared" si="2"/>
        <v>46</v>
      </c>
      <c r="H9" s="34"/>
      <c r="I9" s="34">
        <f t="shared" si="0"/>
        <v>19.400000000000006</v>
      </c>
      <c r="J9" s="34">
        <f t="shared" si="1"/>
        <v>-19.400000000000006</v>
      </c>
    </row>
    <row r="10" spans="3:10" ht="19.5" customHeight="1">
      <c r="C10" s="14" t="s">
        <v>7</v>
      </c>
      <c r="D10" s="77">
        <v>111.6</v>
      </c>
      <c r="E10" s="54">
        <v>79.7</v>
      </c>
      <c r="F10" s="15">
        <f t="shared" si="2"/>
        <v>31.89999999999999</v>
      </c>
      <c r="H10" s="34"/>
      <c r="I10" s="34">
        <f t="shared" si="0"/>
        <v>20.299999999999997</v>
      </c>
      <c r="J10" s="34">
        <f t="shared" si="1"/>
        <v>-20.299999999999997</v>
      </c>
    </row>
    <row r="11" spans="3:10" ht="19.5" customHeight="1">
      <c r="C11" s="14" t="s">
        <v>8</v>
      </c>
      <c r="D11" s="113">
        <v>117.9</v>
      </c>
      <c r="E11" s="54">
        <v>67.4</v>
      </c>
      <c r="F11" s="15">
        <f t="shared" si="2"/>
        <v>50.5</v>
      </c>
      <c r="H11" s="34"/>
      <c r="I11" s="34">
        <f t="shared" si="0"/>
        <v>32.599999999999994</v>
      </c>
      <c r="J11" s="34">
        <f t="shared" si="1"/>
        <v>-32.599999999999994</v>
      </c>
    </row>
    <row r="12" spans="3:10" ht="19.5" customHeight="1">
      <c r="C12" s="14" t="s">
        <v>3</v>
      </c>
      <c r="D12" s="77">
        <v>103.4</v>
      </c>
      <c r="E12" s="54">
        <v>80.8</v>
      </c>
      <c r="F12" s="15">
        <f t="shared" si="2"/>
        <v>22.60000000000001</v>
      </c>
      <c r="H12" s="34"/>
      <c r="I12" s="34">
        <f t="shared" si="0"/>
        <v>19.200000000000003</v>
      </c>
      <c r="J12" s="34">
        <f t="shared" si="1"/>
        <v>-19.200000000000003</v>
      </c>
    </row>
    <row r="13" spans="3:10" ht="19.5" customHeight="1">
      <c r="C13" s="14" t="s">
        <v>11</v>
      </c>
      <c r="D13" s="77">
        <v>110.9</v>
      </c>
      <c r="E13" s="54">
        <v>83.2</v>
      </c>
      <c r="F13" s="15">
        <f t="shared" si="2"/>
        <v>27.700000000000003</v>
      </c>
      <c r="H13" s="34"/>
      <c r="I13" s="34">
        <f t="shared" si="0"/>
        <v>16.799999999999997</v>
      </c>
      <c r="J13" s="34">
        <f t="shared" si="1"/>
        <v>-16.799999999999997</v>
      </c>
    </row>
    <row r="14" spans="3:10" ht="19.5" customHeight="1">
      <c r="C14" s="14" t="s">
        <v>5</v>
      </c>
      <c r="D14" s="113">
        <v>125.9</v>
      </c>
      <c r="E14" s="54">
        <v>59.4</v>
      </c>
      <c r="F14" s="15">
        <f t="shared" si="2"/>
        <v>66.5</v>
      </c>
      <c r="H14" s="34"/>
      <c r="I14" s="34">
        <f t="shared" si="0"/>
        <v>40.6</v>
      </c>
      <c r="J14" s="34">
        <f t="shared" si="1"/>
        <v>-40.6</v>
      </c>
    </row>
    <row r="15" spans="3:10" ht="19.5" customHeight="1">
      <c r="C15" s="14" t="s">
        <v>53</v>
      </c>
      <c r="D15" s="77">
        <v>115.1</v>
      </c>
      <c r="E15" s="54">
        <v>80.2</v>
      </c>
      <c r="F15" s="15">
        <f t="shared" si="2"/>
        <v>34.89999999999999</v>
      </c>
      <c r="H15" s="34"/>
      <c r="I15" s="34">
        <f t="shared" si="0"/>
        <v>19.799999999999997</v>
      </c>
      <c r="J15" s="34">
        <f t="shared" si="1"/>
        <v>-19.799999999999997</v>
      </c>
    </row>
    <row r="16" spans="3:10" ht="19.5" customHeight="1">
      <c r="C16" s="14" t="s">
        <v>10</v>
      </c>
      <c r="D16" s="113">
        <v>142</v>
      </c>
      <c r="E16" s="54">
        <v>59.9</v>
      </c>
      <c r="F16" s="15">
        <f t="shared" si="2"/>
        <v>82.1</v>
      </c>
      <c r="H16" s="34"/>
      <c r="I16" s="34">
        <f t="shared" si="0"/>
        <v>40.1</v>
      </c>
      <c r="J16" s="34">
        <f t="shared" si="1"/>
        <v>-40.1</v>
      </c>
    </row>
    <row r="17" ht="19.5" customHeight="1"/>
    <row r="18" ht="19.5" customHeight="1"/>
    <row r="19" ht="19.5" customHeight="1"/>
    <row r="20" spans="9:10" ht="19.5" customHeight="1">
      <c r="I20" s="14" t="s">
        <v>17</v>
      </c>
      <c r="J20" s="34">
        <v>17.1</v>
      </c>
    </row>
    <row r="21" spans="9:10" ht="19.5" customHeight="1">
      <c r="I21" s="14" t="s">
        <v>2</v>
      </c>
      <c r="J21" s="34">
        <v>6.599999999999994</v>
      </c>
    </row>
    <row r="22" spans="9:10" ht="19.5" customHeight="1">
      <c r="I22" s="14" t="s">
        <v>12</v>
      </c>
      <c r="J22" s="34">
        <v>6.3</v>
      </c>
    </row>
    <row r="23" spans="9:10" ht="19.5" customHeight="1">
      <c r="I23" s="14" t="s">
        <v>14</v>
      </c>
      <c r="J23" s="34">
        <v>2.0999999999999943</v>
      </c>
    </row>
    <row r="24" spans="9:11" ht="19.5" customHeight="1">
      <c r="I24" s="14" t="s">
        <v>10</v>
      </c>
      <c r="J24" s="34">
        <v>-3.5</v>
      </c>
      <c r="K24" s="2"/>
    </row>
    <row r="25" spans="9:11" ht="19.5" customHeight="1">
      <c r="I25" s="14" t="s">
        <v>53</v>
      </c>
      <c r="J25" s="34">
        <v>-5.2</v>
      </c>
      <c r="K25" s="2"/>
    </row>
    <row r="26" spans="9:11" ht="19.5" customHeight="1">
      <c r="I26" s="14" t="s">
        <v>11</v>
      </c>
      <c r="J26" s="34">
        <v>-5.5</v>
      </c>
      <c r="K26" s="2"/>
    </row>
    <row r="27" spans="9:11" ht="19.5" customHeight="1">
      <c r="I27" s="14" t="s">
        <v>7</v>
      </c>
      <c r="J27" s="34">
        <v>-5.900000000000006</v>
      </c>
      <c r="K27" s="3"/>
    </row>
    <row r="28" spans="9:11" ht="19.5" customHeight="1">
      <c r="I28" s="14" t="s">
        <v>6</v>
      </c>
      <c r="J28" s="34">
        <v>-9.100000000000009</v>
      </c>
      <c r="K28" s="2"/>
    </row>
    <row r="29" spans="9:11" ht="19.5" customHeight="1">
      <c r="I29" s="18" t="s">
        <v>1</v>
      </c>
      <c r="J29" s="34">
        <v>-9.3</v>
      </c>
      <c r="K29" s="2"/>
    </row>
    <row r="30" spans="9:11" ht="19.5" customHeight="1">
      <c r="I30" s="14" t="s">
        <v>3</v>
      </c>
      <c r="J30" s="34">
        <v>-13.6</v>
      </c>
      <c r="K30" s="2"/>
    </row>
    <row r="31" spans="9:11" ht="19.5" customHeight="1">
      <c r="I31" s="14" t="s">
        <v>8</v>
      </c>
      <c r="J31" s="34">
        <v>-17.9</v>
      </c>
      <c r="K31" s="2"/>
    </row>
    <row r="32" spans="9:11" ht="19.5" customHeight="1">
      <c r="I32" s="14" t="s">
        <v>5</v>
      </c>
      <c r="J32" s="34">
        <v>-20.1</v>
      </c>
      <c r="K32" s="2"/>
    </row>
    <row r="33" spans="9:11" ht="19.5" customHeight="1">
      <c r="I33" s="14" t="s">
        <v>4</v>
      </c>
      <c r="J33" s="34">
        <v>-27.8</v>
      </c>
      <c r="K33" s="2"/>
    </row>
    <row r="34" ht="19.5" customHeight="1">
      <c r="K34" s="2"/>
    </row>
    <row r="35" ht="19.5" customHeight="1">
      <c r="K35" s="2"/>
    </row>
    <row r="36" ht="19.5" customHeight="1">
      <c r="K36" s="2"/>
    </row>
    <row r="37" ht="19.5" customHeight="1">
      <c r="K37" s="2"/>
    </row>
    <row r="38" ht="19.5" customHeight="1"/>
    <row r="39" spans="4:10" ht="19.5" customHeight="1">
      <c r="D39">
        <v>2010</v>
      </c>
      <c r="G39">
        <v>2010</v>
      </c>
      <c r="J39">
        <v>2009</v>
      </c>
    </row>
    <row r="40" spans="3:11" ht="12.75">
      <c r="C40" t="s">
        <v>15</v>
      </c>
      <c r="D40" s="56" t="s">
        <v>74</v>
      </c>
      <c r="E40" t="s">
        <v>16</v>
      </c>
      <c r="G40" s="56" t="s">
        <v>69</v>
      </c>
      <c r="H40" t="s">
        <v>13</v>
      </c>
      <c r="I40" t="s">
        <v>15</v>
      </c>
      <c r="J40" s="56" t="s">
        <v>69</v>
      </c>
      <c r="K40" t="s">
        <v>16</v>
      </c>
    </row>
    <row r="41" spans="1:11" ht="15.75">
      <c r="A41">
        <f>100-H41</f>
        <v>-14.299999999999997</v>
      </c>
      <c r="B41" s="34">
        <f>100-G41</f>
        <v>-42</v>
      </c>
      <c r="C41" s="14" t="s">
        <v>10</v>
      </c>
      <c r="D41" s="113">
        <v>142</v>
      </c>
      <c r="E41" s="28">
        <v>1</v>
      </c>
      <c r="F41" s="14" t="s">
        <v>10</v>
      </c>
      <c r="G41" s="113">
        <v>142</v>
      </c>
      <c r="H41" s="143">
        <v>114.3</v>
      </c>
      <c r="I41" s="14" t="s">
        <v>17</v>
      </c>
      <c r="J41" s="54">
        <v>92.7</v>
      </c>
      <c r="K41">
        <v>1</v>
      </c>
    </row>
    <row r="42" spans="2:11" ht="31.5">
      <c r="B42" s="34">
        <f aca="true" t="shared" si="3" ref="B42:B54">100-G42</f>
        <v>-26.599999999999994</v>
      </c>
      <c r="C42" s="14" t="s">
        <v>14</v>
      </c>
      <c r="D42" s="77">
        <v>126.6</v>
      </c>
      <c r="E42" s="28">
        <v>2</v>
      </c>
      <c r="F42" s="14" t="s">
        <v>14</v>
      </c>
      <c r="G42" s="77">
        <v>126.6</v>
      </c>
      <c r="H42" s="143">
        <v>114.3</v>
      </c>
      <c r="I42" s="14" t="s">
        <v>2</v>
      </c>
      <c r="J42" s="54">
        <v>91</v>
      </c>
      <c r="K42">
        <v>2</v>
      </c>
    </row>
    <row r="43" spans="2:11" ht="15.75">
      <c r="B43" s="34">
        <f t="shared" si="3"/>
        <v>-26.099999999999994</v>
      </c>
      <c r="C43" s="18" t="s">
        <v>1</v>
      </c>
      <c r="D43" s="77">
        <v>126.1</v>
      </c>
      <c r="E43" s="28">
        <v>3</v>
      </c>
      <c r="F43" s="18" t="s">
        <v>1</v>
      </c>
      <c r="G43" s="77">
        <v>126.1</v>
      </c>
      <c r="H43" s="143">
        <v>114.3</v>
      </c>
      <c r="I43" s="14" t="s">
        <v>11</v>
      </c>
      <c r="J43" s="54">
        <v>83.2</v>
      </c>
      <c r="K43">
        <v>3</v>
      </c>
    </row>
    <row r="44" spans="2:11" ht="15.75">
      <c r="B44" s="34">
        <f t="shared" si="3"/>
        <v>-25.900000000000006</v>
      </c>
      <c r="C44" s="14" t="s">
        <v>5</v>
      </c>
      <c r="D44" s="113">
        <v>125.9</v>
      </c>
      <c r="E44" s="28">
        <v>4</v>
      </c>
      <c r="F44" s="14" t="s">
        <v>5</v>
      </c>
      <c r="G44" s="113">
        <v>125.9</v>
      </c>
      <c r="H44" s="143">
        <v>114.3</v>
      </c>
      <c r="I44" s="14" t="s">
        <v>12</v>
      </c>
      <c r="J44" s="54">
        <v>82.9</v>
      </c>
      <c r="K44">
        <v>4</v>
      </c>
    </row>
    <row r="45" spans="2:11" ht="15.75">
      <c r="B45" s="34">
        <f t="shared" si="3"/>
        <v>-25</v>
      </c>
      <c r="C45" s="14" t="s">
        <v>12</v>
      </c>
      <c r="D45" s="77">
        <v>125</v>
      </c>
      <c r="E45" s="28">
        <v>5</v>
      </c>
      <c r="F45" s="14" t="s">
        <v>12</v>
      </c>
      <c r="G45" s="77">
        <v>125</v>
      </c>
      <c r="H45" s="143">
        <v>114.3</v>
      </c>
      <c r="I45" s="14" t="s">
        <v>3</v>
      </c>
      <c r="J45" s="54">
        <v>80.8</v>
      </c>
      <c r="K45">
        <v>5</v>
      </c>
    </row>
    <row r="46" spans="2:11" ht="15.75">
      <c r="B46" s="34">
        <f t="shared" si="3"/>
        <v>-19.700000000000003</v>
      </c>
      <c r="C46" s="14" t="s">
        <v>17</v>
      </c>
      <c r="D46" s="77">
        <v>119.7</v>
      </c>
      <c r="E46" s="28">
        <v>6</v>
      </c>
      <c r="F46" s="14" t="s">
        <v>17</v>
      </c>
      <c r="G46" s="77">
        <v>119.7</v>
      </c>
      <c r="H46" s="143">
        <v>114.3</v>
      </c>
      <c r="I46" s="14" t="s">
        <v>14</v>
      </c>
      <c r="J46" s="54">
        <v>80.6</v>
      </c>
      <c r="K46">
        <v>6</v>
      </c>
    </row>
    <row r="47" spans="2:11" ht="31.5">
      <c r="B47" s="34">
        <f t="shared" si="3"/>
        <v>-17.900000000000006</v>
      </c>
      <c r="C47" s="14" t="s">
        <v>8</v>
      </c>
      <c r="D47" s="113">
        <v>117.9</v>
      </c>
      <c r="E47" s="28">
        <v>7</v>
      </c>
      <c r="F47" s="14" t="s">
        <v>8</v>
      </c>
      <c r="G47" s="113">
        <v>117.9</v>
      </c>
      <c r="H47" s="143">
        <v>114.3</v>
      </c>
      <c r="I47" s="18" t="s">
        <v>1</v>
      </c>
      <c r="J47" s="54">
        <v>80.5</v>
      </c>
      <c r="K47">
        <v>7</v>
      </c>
    </row>
    <row r="48" spans="2:11" ht="12.75" customHeight="1">
      <c r="B48" s="34">
        <f t="shared" si="3"/>
        <v>-15.5</v>
      </c>
      <c r="C48" s="14" t="s">
        <v>2</v>
      </c>
      <c r="D48" s="77">
        <v>115.5</v>
      </c>
      <c r="E48" s="28">
        <v>8</v>
      </c>
      <c r="F48" s="14" t="s">
        <v>2</v>
      </c>
      <c r="G48" s="77">
        <v>115.5</v>
      </c>
      <c r="H48" s="143">
        <v>114.3</v>
      </c>
      <c r="I48" s="14" t="s">
        <v>53</v>
      </c>
      <c r="J48" s="54">
        <v>80.2</v>
      </c>
      <c r="K48">
        <v>8</v>
      </c>
    </row>
    <row r="49" spans="2:11" ht="15.75">
      <c r="B49" s="34">
        <f t="shared" si="3"/>
        <v>-15.5</v>
      </c>
      <c r="C49" s="14" t="s">
        <v>6</v>
      </c>
      <c r="D49" s="113">
        <v>115.5</v>
      </c>
      <c r="E49" s="28">
        <v>8</v>
      </c>
      <c r="F49" s="14" t="s">
        <v>6</v>
      </c>
      <c r="G49" s="113">
        <v>115.5</v>
      </c>
      <c r="H49" s="143">
        <v>114.3</v>
      </c>
      <c r="I49" s="14" t="s">
        <v>7</v>
      </c>
      <c r="J49" s="54">
        <v>79.7</v>
      </c>
      <c r="K49">
        <v>9</v>
      </c>
    </row>
    <row r="50" spans="2:11" ht="12.75" customHeight="1">
      <c r="B50" s="34">
        <f t="shared" si="3"/>
        <v>-15.099999999999994</v>
      </c>
      <c r="C50" s="14" t="s">
        <v>4</v>
      </c>
      <c r="D50" s="77">
        <v>115.1</v>
      </c>
      <c r="E50" s="28">
        <v>9</v>
      </c>
      <c r="F50" s="14" t="s">
        <v>4</v>
      </c>
      <c r="G50" s="77">
        <v>115.1</v>
      </c>
      <c r="H50" s="143">
        <v>114.3</v>
      </c>
      <c r="I50" s="14" t="s">
        <v>6</v>
      </c>
      <c r="J50" s="54">
        <v>78.9</v>
      </c>
      <c r="K50">
        <v>10</v>
      </c>
    </row>
    <row r="51" spans="2:11" ht="15.75">
      <c r="B51" s="34">
        <f t="shared" si="3"/>
        <v>-15.099999999999994</v>
      </c>
      <c r="C51" s="14" t="s">
        <v>53</v>
      </c>
      <c r="D51" s="77">
        <v>115.1</v>
      </c>
      <c r="E51" s="28">
        <v>9</v>
      </c>
      <c r="F51" s="14" t="s">
        <v>53</v>
      </c>
      <c r="G51" s="77">
        <v>115.1</v>
      </c>
      <c r="H51" s="143">
        <v>114.3</v>
      </c>
      <c r="I51" s="14" t="s">
        <v>8</v>
      </c>
      <c r="J51" s="54">
        <v>67.4</v>
      </c>
      <c r="K51">
        <v>11</v>
      </c>
    </row>
    <row r="52" spans="2:11" ht="15.75">
      <c r="B52" s="34">
        <f t="shared" si="3"/>
        <v>-11.599999999999994</v>
      </c>
      <c r="C52" s="14" t="s">
        <v>7</v>
      </c>
      <c r="D52" s="77">
        <v>111.6</v>
      </c>
      <c r="E52" s="28">
        <v>10</v>
      </c>
      <c r="F52" s="14" t="s">
        <v>7</v>
      </c>
      <c r="G52" s="77">
        <v>111.6</v>
      </c>
      <c r="H52" s="143">
        <v>114.3</v>
      </c>
      <c r="I52" s="14" t="s">
        <v>4</v>
      </c>
      <c r="J52" s="54">
        <v>65.7</v>
      </c>
      <c r="K52">
        <v>12</v>
      </c>
    </row>
    <row r="53" spans="2:11" ht="15.75">
      <c r="B53" s="34">
        <f t="shared" si="3"/>
        <v>-10.900000000000006</v>
      </c>
      <c r="C53" s="14" t="s">
        <v>11</v>
      </c>
      <c r="D53" s="77">
        <v>110.9</v>
      </c>
      <c r="E53" s="28">
        <v>11</v>
      </c>
      <c r="F53" s="14" t="s">
        <v>11</v>
      </c>
      <c r="G53" s="77">
        <v>110.9</v>
      </c>
      <c r="H53" s="143">
        <v>114.3</v>
      </c>
      <c r="I53" s="14" t="s">
        <v>10</v>
      </c>
      <c r="J53" s="54">
        <v>59.9</v>
      </c>
      <c r="K53">
        <v>13</v>
      </c>
    </row>
    <row r="54" spans="2:11" ht="12.75" customHeight="1">
      <c r="B54" s="34">
        <f t="shared" si="3"/>
        <v>-3.4000000000000057</v>
      </c>
      <c r="C54" s="14" t="s">
        <v>3</v>
      </c>
      <c r="D54" s="77">
        <v>103.4</v>
      </c>
      <c r="E54" s="28">
        <v>12</v>
      </c>
      <c r="F54" s="14" t="s">
        <v>3</v>
      </c>
      <c r="G54" s="77">
        <v>103.4</v>
      </c>
      <c r="H54" s="143">
        <v>114.3</v>
      </c>
      <c r="I54" s="14" t="s">
        <v>5</v>
      </c>
      <c r="J54" s="54">
        <v>59.4</v>
      </c>
      <c r="K54">
        <v>14</v>
      </c>
    </row>
    <row r="55" spans="3:10" ht="12.75">
      <c r="C55" s="28"/>
      <c r="D55" s="28"/>
      <c r="E55" s="28"/>
      <c r="H55" s="28"/>
      <c r="I55" s="28"/>
      <c r="J55" s="28"/>
    </row>
    <row r="58" spans="3:5" ht="15.75">
      <c r="C58" s="70"/>
      <c r="D58" s="142"/>
      <c r="E58" s="34"/>
    </row>
    <row r="59" spans="3:5" ht="15.75">
      <c r="C59" s="14"/>
      <c r="D59" s="135"/>
      <c r="E59" s="34"/>
    </row>
    <row r="60" spans="3:5" ht="15.75">
      <c r="C60" s="14"/>
      <c r="D60" s="75"/>
      <c r="E60" s="34"/>
    </row>
    <row r="61" spans="3:5" ht="15.75">
      <c r="C61" s="14"/>
      <c r="D61" s="75"/>
      <c r="E61" s="34"/>
    </row>
    <row r="62" spans="3:5" ht="15.75">
      <c r="C62" s="14"/>
      <c r="D62" s="75"/>
      <c r="E62" s="34"/>
    </row>
    <row r="63" spans="3:5" ht="15.75">
      <c r="C63" s="14"/>
      <c r="D63" s="76"/>
      <c r="E63" s="34"/>
    </row>
    <row r="64" spans="3:5" ht="15.75">
      <c r="C64" s="14"/>
      <c r="D64" s="75"/>
      <c r="E64" s="34"/>
    </row>
    <row r="65" spans="3:5" ht="15.75">
      <c r="C65" s="14"/>
      <c r="D65" s="75"/>
      <c r="E65" s="34"/>
    </row>
    <row r="66" spans="3:5" ht="15.75">
      <c r="C66" s="14"/>
      <c r="D66" s="75"/>
      <c r="E66" s="34"/>
    </row>
    <row r="67" spans="3:5" ht="15.75">
      <c r="C67" s="14"/>
      <c r="D67" s="136"/>
      <c r="E67" s="34"/>
    </row>
    <row r="68" spans="3:5" ht="15.75">
      <c r="C68" s="14"/>
      <c r="D68" s="75"/>
      <c r="E68" s="34"/>
    </row>
    <row r="69" spans="3:5" ht="15.75">
      <c r="C69" s="14"/>
      <c r="D69" s="75"/>
      <c r="E69" s="34"/>
    </row>
    <row r="70" spans="3:5" ht="15.75">
      <c r="C70" s="14"/>
      <c r="D70" s="75"/>
      <c r="E70" s="34"/>
    </row>
    <row r="71" spans="3:5" ht="15.75">
      <c r="C71" s="18"/>
      <c r="D71" s="78"/>
      <c r="E71" s="34"/>
    </row>
    <row r="72" spans="3:4" ht="12.75">
      <c r="C72" s="11"/>
      <c r="D72" s="11"/>
    </row>
  </sheetData>
  <sheetProtection/>
  <mergeCells count="1">
    <mergeCell ref="A1:H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Header>&amp;R12</oddHeader>
  </headerFooter>
  <colBreaks count="1" manualBreakCount="1">
    <brk id="17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2"/>
  <sheetViews>
    <sheetView workbookViewId="0" topLeftCell="A16">
      <selection activeCell="G16" sqref="G16"/>
    </sheetView>
  </sheetViews>
  <sheetFormatPr defaultColWidth="9.33203125" defaultRowHeight="12.75"/>
  <cols>
    <col min="3" max="3" width="20.5" style="0" customWidth="1"/>
    <col min="4" max="4" width="15.5" style="0" customWidth="1"/>
    <col min="5" max="5" width="15.66015625" style="0" customWidth="1"/>
    <col min="6" max="6" width="15.33203125" style="0" customWidth="1"/>
    <col min="9" max="9" width="24.66015625" style="0" customWidth="1"/>
  </cols>
  <sheetData>
    <row r="1" spans="1:14" ht="33.75" customHeight="1">
      <c r="A1" s="222" t="s">
        <v>102</v>
      </c>
      <c r="B1" s="222"/>
      <c r="C1" s="222"/>
      <c r="D1" s="222"/>
      <c r="E1" s="222"/>
      <c r="F1" s="222"/>
      <c r="G1" s="222"/>
      <c r="H1" s="222"/>
      <c r="I1" s="16"/>
      <c r="J1" s="16"/>
      <c r="K1" s="16"/>
      <c r="L1" s="16"/>
      <c r="M1" s="64"/>
      <c r="N1" s="64"/>
    </row>
    <row r="2" spans="1:6" ht="63.75" customHeight="1">
      <c r="A2" s="1"/>
      <c r="B2" s="1"/>
      <c r="C2" s="11"/>
      <c r="D2" s="53" t="s">
        <v>95</v>
      </c>
      <c r="E2" s="53" t="s">
        <v>96</v>
      </c>
      <c r="F2" s="12" t="s">
        <v>122</v>
      </c>
    </row>
    <row r="3" spans="3:10" ht="19.5" customHeight="1">
      <c r="C3" s="14" t="s">
        <v>2</v>
      </c>
      <c r="D3" s="54">
        <v>109.2</v>
      </c>
      <c r="E3" s="54">
        <v>89.1</v>
      </c>
      <c r="F3" s="15">
        <f>D3-E3</f>
        <v>20.10000000000001</v>
      </c>
      <c r="H3" s="34"/>
      <c r="I3" s="34">
        <f aca="true" t="shared" si="0" ref="I3:I16">100-E3</f>
        <v>10.900000000000006</v>
      </c>
      <c r="J3" s="34">
        <f aca="true" t="shared" si="1" ref="J3:J16">H3-I3</f>
        <v>-10.900000000000006</v>
      </c>
    </row>
    <row r="4" spans="3:10" ht="19.5" customHeight="1">
      <c r="C4" s="14" t="s">
        <v>17</v>
      </c>
      <c r="D4" s="54">
        <v>105.5</v>
      </c>
      <c r="E4" s="54">
        <v>97.8</v>
      </c>
      <c r="F4" s="15">
        <f aca="true" t="shared" si="2" ref="F4:F16">D4-E4</f>
        <v>7.700000000000003</v>
      </c>
      <c r="H4" s="34"/>
      <c r="I4" s="34">
        <f t="shared" si="0"/>
        <v>2.200000000000003</v>
      </c>
      <c r="J4" s="34">
        <f t="shared" si="1"/>
        <v>-2.200000000000003</v>
      </c>
    </row>
    <row r="5" spans="3:10" ht="19.5" customHeight="1">
      <c r="C5" s="14" t="s">
        <v>12</v>
      </c>
      <c r="D5" s="54">
        <v>101.7</v>
      </c>
      <c r="E5" s="54">
        <v>85.2</v>
      </c>
      <c r="F5" s="15">
        <f t="shared" si="2"/>
        <v>16.5</v>
      </c>
      <c r="H5" s="34"/>
      <c r="I5" s="34">
        <f t="shared" si="0"/>
        <v>14.799999999999997</v>
      </c>
      <c r="J5" s="34">
        <f t="shared" si="1"/>
        <v>-14.799999999999997</v>
      </c>
    </row>
    <row r="6" spans="3:10" ht="19.5" customHeight="1">
      <c r="C6" s="14" t="s">
        <v>6</v>
      </c>
      <c r="D6" s="54">
        <v>110.4</v>
      </c>
      <c r="E6" s="54">
        <v>89.4</v>
      </c>
      <c r="F6" s="15">
        <f t="shared" si="2"/>
        <v>21</v>
      </c>
      <c r="H6" s="34"/>
      <c r="I6" s="34">
        <f t="shared" si="0"/>
        <v>10.599999999999994</v>
      </c>
      <c r="J6" s="34">
        <f t="shared" si="1"/>
        <v>-10.599999999999994</v>
      </c>
    </row>
    <row r="7" spans="3:10" ht="19.5" customHeight="1">
      <c r="C7" s="18" t="s">
        <v>1</v>
      </c>
      <c r="D7" s="32">
        <v>100.9</v>
      </c>
      <c r="E7" s="32">
        <v>94.9</v>
      </c>
      <c r="F7" s="15">
        <f t="shared" si="2"/>
        <v>6</v>
      </c>
      <c r="H7" s="34"/>
      <c r="I7" s="34">
        <f t="shared" si="0"/>
        <v>5.099999999999994</v>
      </c>
      <c r="J7" s="34">
        <f t="shared" si="1"/>
        <v>-5.099999999999994</v>
      </c>
    </row>
    <row r="8" spans="3:10" ht="19.5" customHeight="1">
      <c r="C8" s="14" t="s">
        <v>4</v>
      </c>
      <c r="D8" s="54">
        <v>106</v>
      </c>
      <c r="E8" s="54">
        <v>89.6</v>
      </c>
      <c r="F8" s="15">
        <f t="shared" si="2"/>
        <v>16.400000000000006</v>
      </c>
      <c r="H8" s="34"/>
      <c r="I8" s="34">
        <f t="shared" si="0"/>
        <v>10.400000000000006</v>
      </c>
      <c r="J8" s="34">
        <f t="shared" si="1"/>
        <v>-10.400000000000006</v>
      </c>
    </row>
    <row r="9" spans="3:10" ht="19.5" customHeight="1">
      <c r="C9" s="14" t="s">
        <v>14</v>
      </c>
      <c r="D9" s="54">
        <v>103.8</v>
      </c>
      <c r="E9" s="54">
        <v>88.9</v>
      </c>
      <c r="F9" s="15">
        <f t="shared" si="2"/>
        <v>14.899999999999991</v>
      </c>
      <c r="H9" s="34"/>
      <c r="I9" s="34">
        <f t="shared" si="0"/>
        <v>11.099999999999994</v>
      </c>
      <c r="J9" s="34">
        <f t="shared" si="1"/>
        <v>-11.099999999999994</v>
      </c>
    </row>
    <row r="10" spans="3:10" ht="19.5" customHeight="1">
      <c r="C10" s="14" t="s">
        <v>7</v>
      </c>
      <c r="D10" s="54">
        <v>94.8</v>
      </c>
      <c r="E10" s="54">
        <v>98.6</v>
      </c>
      <c r="F10" s="15">
        <f t="shared" si="2"/>
        <v>-3.799999999999997</v>
      </c>
      <c r="H10" s="34"/>
      <c r="I10" s="34">
        <f t="shared" si="0"/>
        <v>1.4000000000000057</v>
      </c>
      <c r="J10" s="34">
        <f t="shared" si="1"/>
        <v>-1.4000000000000057</v>
      </c>
    </row>
    <row r="11" spans="3:10" ht="19.5" customHeight="1">
      <c r="C11" s="14" t="s">
        <v>8</v>
      </c>
      <c r="D11" s="54">
        <v>99.9</v>
      </c>
      <c r="E11" s="54">
        <v>93.5</v>
      </c>
      <c r="F11" s="15">
        <f t="shared" si="2"/>
        <v>6.400000000000006</v>
      </c>
      <c r="H11" s="34"/>
      <c r="I11" s="34">
        <f t="shared" si="0"/>
        <v>6.5</v>
      </c>
      <c r="J11" s="34">
        <f t="shared" si="1"/>
        <v>-6.5</v>
      </c>
    </row>
    <row r="12" spans="3:10" ht="19.5" customHeight="1">
      <c r="C12" s="14" t="s">
        <v>3</v>
      </c>
      <c r="D12" s="54">
        <v>120.8</v>
      </c>
      <c r="E12" s="54">
        <v>86.4</v>
      </c>
      <c r="F12" s="15">
        <f t="shared" si="2"/>
        <v>34.39999999999999</v>
      </c>
      <c r="H12" s="34"/>
      <c r="I12" s="34">
        <f t="shared" si="0"/>
        <v>13.599999999999994</v>
      </c>
      <c r="J12" s="34">
        <f t="shared" si="1"/>
        <v>-13.599999999999994</v>
      </c>
    </row>
    <row r="13" spans="3:10" ht="19.5" customHeight="1">
      <c r="C13" s="14" t="s">
        <v>11</v>
      </c>
      <c r="D13" s="54">
        <v>94.2</v>
      </c>
      <c r="E13" s="54">
        <v>93</v>
      </c>
      <c r="F13" s="15">
        <f t="shared" si="2"/>
        <v>1.2000000000000028</v>
      </c>
      <c r="H13" s="34"/>
      <c r="I13" s="34">
        <f t="shared" si="0"/>
        <v>7</v>
      </c>
      <c r="J13" s="34">
        <f t="shared" si="1"/>
        <v>-7</v>
      </c>
    </row>
    <row r="14" spans="3:10" ht="19.5" customHeight="1">
      <c r="C14" s="14" t="s">
        <v>5</v>
      </c>
      <c r="D14" s="54">
        <v>97.2</v>
      </c>
      <c r="E14" s="54">
        <v>93</v>
      </c>
      <c r="F14" s="15">
        <f t="shared" si="2"/>
        <v>4.200000000000003</v>
      </c>
      <c r="H14" s="34"/>
      <c r="I14" s="34">
        <f t="shared" si="0"/>
        <v>7</v>
      </c>
      <c r="J14" s="34">
        <f t="shared" si="1"/>
        <v>-7</v>
      </c>
    </row>
    <row r="15" spans="3:10" ht="19.5" customHeight="1">
      <c r="C15" s="14" t="s">
        <v>53</v>
      </c>
      <c r="D15" s="54">
        <v>98.2</v>
      </c>
      <c r="E15" s="54">
        <v>97.6</v>
      </c>
      <c r="F15" s="15">
        <f t="shared" si="2"/>
        <v>0.6000000000000085</v>
      </c>
      <c r="H15" s="34"/>
      <c r="I15" s="34">
        <f t="shared" si="0"/>
        <v>2.4000000000000057</v>
      </c>
      <c r="J15" s="34">
        <f t="shared" si="1"/>
        <v>-2.4000000000000057</v>
      </c>
    </row>
    <row r="16" spans="3:10" ht="19.5" customHeight="1">
      <c r="C16" s="14" t="s">
        <v>10</v>
      </c>
      <c r="D16" s="54">
        <v>102.7</v>
      </c>
      <c r="E16" s="54">
        <v>94.8</v>
      </c>
      <c r="F16" s="15">
        <f t="shared" si="2"/>
        <v>7.900000000000006</v>
      </c>
      <c r="H16" s="34"/>
      <c r="I16" s="34">
        <f t="shared" si="0"/>
        <v>5.200000000000003</v>
      </c>
      <c r="J16" s="34">
        <f t="shared" si="1"/>
        <v>-5.200000000000003</v>
      </c>
    </row>
    <row r="17" ht="19.5" customHeight="1"/>
    <row r="18" ht="19.5" customHeight="1"/>
    <row r="19" ht="19.5" customHeight="1"/>
    <row r="20" spans="9:10" ht="19.5" customHeight="1">
      <c r="I20" s="14" t="s">
        <v>17</v>
      </c>
      <c r="J20" s="34">
        <v>17.1</v>
      </c>
    </row>
    <row r="21" spans="9:10" ht="19.5" customHeight="1">
      <c r="I21" s="14" t="s">
        <v>2</v>
      </c>
      <c r="J21" s="34">
        <v>6.599999999999994</v>
      </c>
    </row>
    <row r="22" spans="9:10" ht="19.5" customHeight="1">
      <c r="I22" s="14" t="s">
        <v>12</v>
      </c>
      <c r="J22" s="34">
        <v>6.3</v>
      </c>
    </row>
    <row r="23" spans="9:10" ht="19.5" customHeight="1">
      <c r="I23" s="14" t="s">
        <v>14</v>
      </c>
      <c r="J23" s="34">
        <v>2.0999999999999943</v>
      </c>
    </row>
    <row r="24" spans="9:11" ht="19.5" customHeight="1">
      <c r="I24" s="14" t="s">
        <v>10</v>
      </c>
      <c r="J24" s="34">
        <v>-3.5</v>
      </c>
      <c r="K24" s="2"/>
    </row>
    <row r="25" spans="9:11" ht="19.5" customHeight="1">
      <c r="I25" s="14" t="s">
        <v>53</v>
      </c>
      <c r="J25" s="34">
        <v>-5.2</v>
      </c>
      <c r="K25" s="2"/>
    </row>
    <row r="26" spans="9:11" ht="19.5" customHeight="1">
      <c r="I26" s="14" t="s">
        <v>11</v>
      </c>
      <c r="J26" s="34">
        <v>-5.5</v>
      </c>
      <c r="K26" s="2"/>
    </row>
    <row r="27" spans="9:11" ht="19.5" customHeight="1">
      <c r="I27" s="14" t="s">
        <v>7</v>
      </c>
      <c r="J27" s="34">
        <v>-5.900000000000006</v>
      </c>
      <c r="K27" s="3"/>
    </row>
    <row r="28" spans="9:11" ht="19.5" customHeight="1">
      <c r="I28" s="14" t="s">
        <v>6</v>
      </c>
      <c r="J28" s="34">
        <v>-9.100000000000009</v>
      </c>
      <c r="K28" s="2"/>
    </row>
    <row r="29" spans="9:11" ht="19.5" customHeight="1">
      <c r="I29" s="18" t="s">
        <v>1</v>
      </c>
      <c r="J29" s="34">
        <v>-9.3</v>
      </c>
      <c r="K29" s="2"/>
    </row>
    <row r="30" spans="9:11" ht="19.5" customHeight="1">
      <c r="I30" s="14" t="s">
        <v>3</v>
      </c>
      <c r="J30" s="34">
        <v>-13.6</v>
      </c>
      <c r="K30" s="2"/>
    </row>
    <row r="31" spans="9:11" ht="19.5" customHeight="1">
      <c r="I31" s="14" t="s">
        <v>8</v>
      </c>
      <c r="J31" s="34">
        <v>-17.9</v>
      </c>
      <c r="K31" s="2"/>
    </row>
    <row r="32" spans="9:11" ht="19.5" customHeight="1">
      <c r="I32" s="14" t="s">
        <v>5</v>
      </c>
      <c r="J32" s="34">
        <v>-20.1</v>
      </c>
      <c r="K32" s="2"/>
    </row>
    <row r="33" spans="9:11" ht="19.5" customHeight="1">
      <c r="I33" s="14" t="s">
        <v>4</v>
      </c>
      <c r="J33" s="34">
        <v>-27.8</v>
      </c>
      <c r="K33" s="2"/>
    </row>
    <row r="34" ht="19.5" customHeight="1">
      <c r="K34" s="2"/>
    </row>
    <row r="35" ht="19.5" customHeight="1">
      <c r="K35" s="2"/>
    </row>
    <row r="36" ht="19.5" customHeight="1">
      <c r="K36" s="2"/>
    </row>
    <row r="37" ht="19.5" customHeight="1">
      <c r="K37" s="2"/>
    </row>
    <row r="38" ht="19.5" customHeight="1"/>
    <row r="39" spans="4:10" ht="19.5" customHeight="1">
      <c r="D39">
        <v>2010</v>
      </c>
      <c r="G39">
        <v>2010</v>
      </c>
      <c r="J39">
        <v>2009</v>
      </c>
    </row>
    <row r="40" spans="3:11" ht="12.75">
      <c r="C40" t="s">
        <v>15</v>
      </c>
      <c r="D40" s="56" t="s">
        <v>74</v>
      </c>
      <c r="E40" t="s">
        <v>16</v>
      </c>
      <c r="G40" s="56" t="s">
        <v>69</v>
      </c>
      <c r="H40" t="s">
        <v>13</v>
      </c>
      <c r="I40" t="s">
        <v>15</v>
      </c>
      <c r="J40" s="56" t="s">
        <v>69</v>
      </c>
      <c r="K40" t="s">
        <v>16</v>
      </c>
    </row>
    <row r="41" spans="1:11" ht="31.5">
      <c r="A41">
        <f>100-H41</f>
        <v>-5.099999999999994</v>
      </c>
      <c r="B41" s="34">
        <f>100-G41</f>
        <v>-20.799999999999997</v>
      </c>
      <c r="C41" s="14" t="s">
        <v>3</v>
      </c>
      <c r="D41" s="54">
        <v>120.8</v>
      </c>
      <c r="E41" s="28">
        <v>1</v>
      </c>
      <c r="F41" s="14" t="s">
        <v>3</v>
      </c>
      <c r="G41" s="54">
        <v>120.8</v>
      </c>
      <c r="H41" s="143">
        <v>105.1</v>
      </c>
      <c r="I41" s="14" t="s">
        <v>7</v>
      </c>
      <c r="J41" s="54">
        <v>98.6</v>
      </c>
      <c r="K41">
        <v>1</v>
      </c>
    </row>
    <row r="42" spans="2:11" ht="15.75">
      <c r="B42" s="34">
        <f aca="true" t="shared" si="3" ref="B42:B54">100-G42</f>
        <v>-10.400000000000006</v>
      </c>
      <c r="C42" s="14" t="s">
        <v>6</v>
      </c>
      <c r="D42" s="54">
        <v>110.4</v>
      </c>
      <c r="E42" s="28">
        <v>2</v>
      </c>
      <c r="F42" s="14" t="s">
        <v>6</v>
      </c>
      <c r="G42" s="54">
        <v>110.4</v>
      </c>
      <c r="H42" s="143">
        <v>105.1</v>
      </c>
      <c r="I42" s="14" t="s">
        <v>17</v>
      </c>
      <c r="J42" s="54">
        <v>97.8</v>
      </c>
      <c r="K42">
        <v>2</v>
      </c>
    </row>
    <row r="43" spans="2:11" ht="31.5">
      <c r="B43" s="34">
        <f t="shared" si="3"/>
        <v>-9.200000000000003</v>
      </c>
      <c r="C43" s="14" t="s">
        <v>2</v>
      </c>
      <c r="D43" s="54">
        <v>109.2</v>
      </c>
      <c r="E43" s="28">
        <v>3</v>
      </c>
      <c r="F43" s="14" t="s">
        <v>2</v>
      </c>
      <c r="G43" s="54">
        <v>109.2</v>
      </c>
      <c r="H43" s="143">
        <v>105.1</v>
      </c>
      <c r="I43" s="14" t="s">
        <v>53</v>
      </c>
      <c r="J43" s="54">
        <v>97.6</v>
      </c>
      <c r="K43">
        <v>3</v>
      </c>
    </row>
    <row r="44" spans="2:11" ht="15.75">
      <c r="B44" s="34">
        <f t="shared" si="3"/>
        <v>-6</v>
      </c>
      <c r="C44" s="14" t="s">
        <v>4</v>
      </c>
      <c r="D44" s="54">
        <v>106</v>
      </c>
      <c r="E44" s="28">
        <v>4</v>
      </c>
      <c r="F44" s="14" t="s">
        <v>4</v>
      </c>
      <c r="G44" s="54">
        <v>106</v>
      </c>
      <c r="H44" s="143">
        <v>105.1</v>
      </c>
      <c r="I44" s="18" t="s">
        <v>1</v>
      </c>
      <c r="J44" s="54">
        <v>94.9</v>
      </c>
      <c r="K44">
        <v>4</v>
      </c>
    </row>
    <row r="45" spans="2:11" ht="15.75">
      <c r="B45" s="34">
        <f t="shared" si="3"/>
        <v>-5.5</v>
      </c>
      <c r="C45" s="14" t="s">
        <v>17</v>
      </c>
      <c r="D45" s="54">
        <v>105.5</v>
      </c>
      <c r="E45" s="28">
        <v>5</v>
      </c>
      <c r="F45" s="14" t="s">
        <v>17</v>
      </c>
      <c r="G45" s="54">
        <v>105.5</v>
      </c>
      <c r="H45" s="143">
        <v>105.1</v>
      </c>
      <c r="I45" s="14" t="s">
        <v>10</v>
      </c>
      <c r="J45" s="54">
        <v>94.8</v>
      </c>
      <c r="K45">
        <v>5</v>
      </c>
    </row>
    <row r="46" spans="2:11" ht="31.5">
      <c r="B46" s="34">
        <f t="shared" si="3"/>
        <v>-3.799999999999997</v>
      </c>
      <c r="C46" s="14" t="s">
        <v>14</v>
      </c>
      <c r="D46" s="54">
        <v>103.8</v>
      </c>
      <c r="E46" s="28">
        <v>6</v>
      </c>
      <c r="F46" s="14" t="s">
        <v>14</v>
      </c>
      <c r="G46" s="54">
        <v>103.8</v>
      </c>
      <c r="H46" s="143">
        <v>105.1</v>
      </c>
      <c r="I46" s="14" t="s">
        <v>8</v>
      </c>
      <c r="J46" s="54">
        <v>93.5</v>
      </c>
      <c r="K46">
        <v>6</v>
      </c>
    </row>
    <row r="47" spans="2:11" ht="31.5">
      <c r="B47" s="34">
        <f t="shared" si="3"/>
        <v>-2.700000000000003</v>
      </c>
      <c r="C47" s="14" t="s">
        <v>10</v>
      </c>
      <c r="D47" s="54">
        <v>102.7</v>
      </c>
      <c r="E47" s="28">
        <v>7</v>
      </c>
      <c r="F47" s="14" t="s">
        <v>10</v>
      </c>
      <c r="G47" s="54">
        <v>102.7</v>
      </c>
      <c r="H47" s="143">
        <v>105.1</v>
      </c>
      <c r="I47" s="14" t="s">
        <v>11</v>
      </c>
      <c r="J47" s="54">
        <v>93</v>
      </c>
      <c r="K47">
        <v>7</v>
      </c>
    </row>
    <row r="48" spans="2:11" ht="12.75" customHeight="1">
      <c r="B48" s="34">
        <f t="shared" si="3"/>
        <v>-1.7000000000000028</v>
      </c>
      <c r="C48" s="14" t="s">
        <v>12</v>
      </c>
      <c r="D48" s="54">
        <v>101.7</v>
      </c>
      <c r="E48" s="28">
        <v>8</v>
      </c>
      <c r="F48" s="14" t="s">
        <v>12</v>
      </c>
      <c r="G48" s="54">
        <v>101.7</v>
      </c>
      <c r="H48" s="143">
        <v>105.1</v>
      </c>
      <c r="I48" s="14" t="s">
        <v>5</v>
      </c>
      <c r="J48" s="54">
        <v>93</v>
      </c>
      <c r="K48">
        <v>7</v>
      </c>
    </row>
    <row r="49" spans="2:11" ht="15.75">
      <c r="B49" s="34">
        <f t="shared" si="3"/>
        <v>-0.9000000000000057</v>
      </c>
      <c r="C49" s="18" t="s">
        <v>1</v>
      </c>
      <c r="D49" s="54">
        <v>100.9</v>
      </c>
      <c r="E49" s="28">
        <v>9</v>
      </c>
      <c r="F49" s="18" t="s">
        <v>1</v>
      </c>
      <c r="G49" s="54">
        <v>100.9</v>
      </c>
      <c r="H49" s="143">
        <v>105.1</v>
      </c>
      <c r="I49" s="14" t="s">
        <v>4</v>
      </c>
      <c r="J49" s="54">
        <v>89.6</v>
      </c>
      <c r="K49">
        <v>8</v>
      </c>
    </row>
    <row r="50" spans="2:11" ht="12.75" customHeight="1">
      <c r="B50" s="34">
        <f t="shared" si="3"/>
        <v>0.09999999999999432</v>
      </c>
      <c r="C50" s="14" t="s">
        <v>8</v>
      </c>
      <c r="D50" s="54">
        <v>99.9</v>
      </c>
      <c r="E50" s="28">
        <v>10</v>
      </c>
      <c r="F50" s="14" t="s">
        <v>8</v>
      </c>
      <c r="G50" s="54">
        <v>99.9</v>
      </c>
      <c r="H50" s="143">
        <v>105.1</v>
      </c>
      <c r="I50" s="14" t="s">
        <v>6</v>
      </c>
      <c r="J50" s="54">
        <v>89.4</v>
      </c>
      <c r="K50">
        <v>9</v>
      </c>
    </row>
    <row r="51" spans="2:11" ht="15.75">
      <c r="B51" s="34">
        <f t="shared" si="3"/>
        <v>1.7999999999999972</v>
      </c>
      <c r="C51" s="14" t="s">
        <v>53</v>
      </c>
      <c r="D51" s="54">
        <v>98.2</v>
      </c>
      <c r="E51" s="28">
        <v>11</v>
      </c>
      <c r="F51" s="14" t="s">
        <v>53</v>
      </c>
      <c r="G51" s="54">
        <v>98.2</v>
      </c>
      <c r="H51" s="143">
        <v>105.1</v>
      </c>
      <c r="I51" s="14" t="s">
        <v>2</v>
      </c>
      <c r="J51" s="54">
        <v>89.1</v>
      </c>
      <c r="K51">
        <v>10</v>
      </c>
    </row>
    <row r="52" spans="2:11" ht="15.75">
      <c r="B52" s="34">
        <f t="shared" si="3"/>
        <v>2.799999999999997</v>
      </c>
      <c r="C52" s="14" t="s">
        <v>5</v>
      </c>
      <c r="D52" s="54">
        <v>97.2</v>
      </c>
      <c r="E52" s="28">
        <v>12</v>
      </c>
      <c r="F52" s="14" t="s">
        <v>5</v>
      </c>
      <c r="G52" s="54">
        <v>97.2</v>
      </c>
      <c r="H52" s="143">
        <v>105.1</v>
      </c>
      <c r="I52" s="14" t="s">
        <v>14</v>
      </c>
      <c r="J52" s="54">
        <v>88.9</v>
      </c>
      <c r="K52">
        <v>11</v>
      </c>
    </row>
    <row r="53" spans="2:11" ht="15.75">
      <c r="B53" s="34">
        <f t="shared" si="3"/>
        <v>5.200000000000003</v>
      </c>
      <c r="C53" s="14" t="s">
        <v>7</v>
      </c>
      <c r="D53" s="54">
        <v>94.8</v>
      </c>
      <c r="E53" s="28">
        <v>13</v>
      </c>
      <c r="F53" s="14" t="s">
        <v>7</v>
      </c>
      <c r="G53" s="54">
        <v>94.8</v>
      </c>
      <c r="H53" s="143">
        <v>105.1</v>
      </c>
      <c r="I53" s="14" t="s">
        <v>3</v>
      </c>
      <c r="J53" s="54">
        <v>86.4</v>
      </c>
      <c r="K53">
        <v>12</v>
      </c>
    </row>
    <row r="54" spans="2:11" ht="12.75" customHeight="1">
      <c r="B54" s="34">
        <f t="shared" si="3"/>
        <v>5.799999999999997</v>
      </c>
      <c r="C54" s="14" t="s">
        <v>11</v>
      </c>
      <c r="D54" s="54">
        <v>94.2</v>
      </c>
      <c r="E54" s="28">
        <v>14</v>
      </c>
      <c r="F54" s="14" t="s">
        <v>11</v>
      </c>
      <c r="G54" s="54">
        <v>94.2</v>
      </c>
      <c r="H54" s="143">
        <v>105.1</v>
      </c>
      <c r="I54" s="14" t="s">
        <v>12</v>
      </c>
      <c r="J54" s="54">
        <v>85.2</v>
      </c>
      <c r="K54">
        <v>13</v>
      </c>
    </row>
    <row r="55" spans="3:10" ht="12.75">
      <c r="C55" s="28"/>
      <c r="D55" s="28"/>
      <c r="E55" s="28"/>
      <c r="H55" s="28"/>
      <c r="I55" s="28"/>
      <c r="J55" s="28"/>
    </row>
    <row r="58" spans="3:5" ht="15.75">
      <c r="C58" s="70"/>
      <c r="D58" s="142"/>
      <c r="E58" s="34"/>
    </row>
    <row r="59" spans="3:5" ht="15.75">
      <c r="C59" s="14"/>
      <c r="D59" s="135"/>
      <c r="E59" s="34"/>
    </row>
    <row r="60" spans="3:5" ht="15.75">
      <c r="C60" s="14"/>
      <c r="D60" s="75"/>
      <c r="E60" s="34"/>
    </row>
    <row r="61" spans="3:5" ht="15.75">
      <c r="C61" s="14"/>
      <c r="D61" s="75"/>
      <c r="E61" s="34"/>
    </row>
    <row r="62" spans="3:5" ht="15.75">
      <c r="C62" s="14"/>
      <c r="D62" s="75"/>
      <c r="E62" s="34"/>
    </row>
    <row r="63" spans="3:5" ht="15.75">
      <c r="C63" s="14"/>
      <c r="D63" s="76"/>
      <c r="E63" s="34"/>
    </row>
    <row r="64" spans="3:5" ht="15.75">
      <c r="C64" s="14"/>
      <c r="D64" s="75"/>
      <c r="E64" s="34"/>
    </row>
    <row r="65" spans="3:5" ht="15.75">
      <c r="C65" s="14"/>
      <c r="D65" s="75"/>
      <c r="E65" s="34"/>
    </row>
    <row r="66" spans="3:5" ht="15.75">
      <c r="C66" s="14"/>
      <c r="D66" s="75"/>
      <c r="E66" s="34"/>
    </row>
    <row r="67" spans="3:5" ht="15.75">
      <c r="C67" s="14"/>
      <c r="D67" s="136"/>
      <c r="E67" s="34"/>
    </row>
    <row r="68" spans="3:5" ht="15.75">
      <c r="C68" s="14"/>
      <c r="D68" s="75"/>
      <c r="E68" s="34"/>
    </row>
    <row r="69" spans="3:5" ht="15.75">
      <c r="C69" s="14"/>
      <c r="D69" s="75"/>
      <c r="E69" s="34"/>
    </row>
    <row r="70" spans="3:5" ht="15.75">
      <c r="C70" s="14"/>
      <c r="D70" s="75"/>
      <c r="E70" s="34"/>
    </row>
    <row r="71" spans="3:5" ht="15.75">
      <c r="C71" s="18"/>
      <c r="D71" s="78"/>
      <c r="E71" s="34"/>
    </row>
    <row r="72" spans="3:4" ht="12.75">
      <c r="C72" s="11"/>
      <c r="D72" s="11"/>
    </row>
  </sheetData>
  <sheetProtection/>
  <mergeCells count="1">
    <mergeCell ref="A1:H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Header>&amp;R13</oddHeader>
  </headerFooter>
  <colBreaks count="1" manualBreakCount="1">
    <brk id="17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4"/>
  <sheetViews>
    <sheetView workbookViewId="0" topLeftCell="A1">
      <selection activeCell="D3" sqref="D3"/>
    </sheetView>
  </sheetViews>
  <sheetFormatPr defaultColWidth="9.33203125" defaultRowHeight="12.75"/>
  <cols>
    <col min="1" max="1" width="25.33203125" style="0" customWidth="1"/>
    <col min="2" max="2" width="13.5" style="0" customWidth="1"/>
    <col min="3" max="3" width="17.33203125" style="0" customWidth="1"/>
    <col min="4" max="4" width="15.83203125" style="0" customWidth="1"/>
    <col min="5" max="5" width="16.33203125" style="0" customWidth="1"/>
    <col min="6" max="6" width="14.66015625" style="0" customWidth="1"/>
    <col min="13" max="13" width="20.16015625" style="0" customWidth="1"/>
    <col min="14" max="14" width="18" style="0" customWidth="1"/>
  </cols>
  <sheetData>
    <row r="1" spans="1:6" ht="39.75" customHeight="1">
      <c r="A1" s="218" t="s">
        <v>42</v>
      </c>
      <c r="B1" s="218"/>
      <c r="C1" s="219"/>
      <c r="D1" s="219"/>
      <c r="E1" s="219"/>
      <c r="F1" s="219"/>
    </row>
    <row r="2" spans="1:6" ht="146.25" customHeight="1">
      <c r="A2" s="59" t="s">
        <v>15</v>
      </c>
      <c r="B2" s="60"/>
      <c r="C2" s="61" t="s">
        <v>73</v>
      </c>
      <c r="D2" s="61" t="s">
        <v>54</v>
      </c>
      <c r="E2" s="61" t="s">
        <v>55</v>
      </c>
      <c r="F2" s="61" t="s">
        <v>56</v>
      </c>
    </row>
    <row r="3" spans="1:6" ht="18.75">
      <c r="A3" s="216" t="s">
        <v>2</v>
      </c>
      <c r="B3" s="17">
        <v>2010</v>
      </c>
      <c r="C3" s="89">
        <v>11</v>
      </c>
      <c r="D3" s="89">
        <v>10</v>
      </c>
      <c r="E3" s="89">
        <v>12</v>
      </c>
      <c r="F3" s="89">
        <v>12</v>
      </c>
    </row>
    <row r="4" spans="1:6" ht="15.75">
      <c r="A4" s="217"/>
      <c r="B4" s="24">
        <v>2009</v>
      </c>
      <c r="C4" s="90">
        <v>11</v>
      </c>
      <c r="D4" s="90">
        <v>2</v>
      </c>
      <c r="E4" s="90">
        <v>2</v>
      </c>
      <c r="F4" s="90">
        <v>10</v>
      </c>
    </row>
    <row r="5" spans="1:6" ht="18.75">
      <c r="A5" s="216" t="s">
        <v>17</v>
      </c>
      <c r="B5" s="17">
        <v>2010</v>
      </c>
      <c r="C5" s="89">
        <v>1</v>
      </c>
      <c r="D5" s="89">
        <v>11</v>
      </c>
      <c r="E5" s="89">
        <v>11</v>
      </c>
      <c r="F5" s="89">
        <v>4</v>
      </c>
    </row>
    <row r="6" spans="1:6" ht="15.75">
      <c r="A6" s="217"/>
      <c r="B6" s="24">
        <v>2009</v>
      </c>
      <c r="C6" s="90">
        <v>10</v>
      </c>
      <c r="D6" s="90">
        <v>14</v>
      </c>
      <c r="E6" s="90">
        <v>13</v>
      </c>
      <c r="F6" s="90">
        <v>6</v>
      </c>
    </row>
    <row r="7" spans="1:6" ht="18.75">
      <c r="A7" s="216" t="s">
        <v>12</v>
      </c>
      <c r="B7" s="17">
        <v>2010</v>
      </c>
      <c r="C7" s="89">
        <v>2</v>
      </c>
      <c r="D7" s="89">
        <v>5</v>
      </c>
      <c r="E7" s="89">
        <v>4</v>
      </c>
      <c r="F7" s="89">
        <v>2</v>
      </c>
    </row>
    <row r="8" spans="1:6" ht="15.75">
      <c r="A8" s="217"/>
      <c r="B8" s="24">
        <v>2009</v>
      </c>
      <c r="C8" s="90">
        <v>2</v>
      </c>
      <c r="D8" s="90">
        <v>5</v>
      </c>
      <c r="E8" s="90">
        <v>3</v>
      </c>
      <c r="F8" s="90">
        <v>5</v>
      </c>
    </row>
    <row r="9" spans="1:6" ht="18.75">
      <c r="A9" s="216" t="s">
        <v>6</v>
      </c>
      <c r="B9" s="17">
        <v>2010</v>
      </c>
      <c r="C9" s="89">
        <v>5</v>
      </c>
      <c r="D9" s="89">
        <v>2</v>
      </c>
      <c r="E9" s="89">
        <v>2</v>
      </c>
      <c r="F9" s="89">
        <v>8</v>
      </c>
    </row>
    <row r="10" spans="1:6" ht="15.75">
      <c r="A10" s="217"/>
      <c r="B10" s="24">
        <v>2009</v>
      </c>
      <c r="C10" s="90">
        <v>7</v>
      </c>
      <c r="D10" s="90">
        <v>4</v>
      </c>
      <c r="E10" s="90">
        <v>1</v>
      </c>
      <c r="F10" s="90">
        <v>7</v>
      </c>
    </row>
    <row r="11" spans="1:18" s="62" customFormat="1" ht="18.75">
      <c r="A11" s="220" t="s">
        <v>1</v>
      </c>
      <c r="B11" s="17">
        <v>2010</v>
      </c>
      <c r="C11" s="124">
        <v>12</v>
      </c>
      <c r="D11" s="124">
        <v>3</v>
      </c>
      <c r="E11" s="124">
        <v>7</v>
      </c>
      <c r="F11" s="124">
        <v>7</v>
      </c>
      <c r="M11" s="63"/>
      <c r="N11" s="63"/>
      <c r="O11" s="63"/>
      <c r="P11" s="63"/>
      <c r="Q11" s="63"/>
      <c r="R11" s="63"/>
    </row>
    <row r="12" spans="1:18" s="62" customFormat="1" ht="15.75">
      <c r="A12" s="221"/>
      <c r="B12" s="24">
        <v>2009</v>
      </c>
      <c r="C12" s="118">
        <v>1</v>
      </c>
      <c r="D12" s="118">
        <v>6</v>
      </c>
      <c r="E12" s="118">
        <v>7</v>
      </c>
      <c r="F12" s="118">
        <v>12</v>
      </c>
      <c r="M12" s="63"/>
      <c r="N12" s="63"/>
      <c r="O12" s="63"/>
      <c r="P12" s="63"/>
      <c r="Q12" s="63"/>
      <c r="R12" s="63"/>
    </row>
    <row r="13" spans="1:18" ht="18.75">
      <c r="A13" s="216" t="s">
        <v>4</v>
      </c>
      <c r="B13" s="17">
        <v>2010</v>
      </c>
      <c r="C13" s="89">
        <v>13</v>
      </c>
      <c r="D13" s="89">
        <v>7</v>
      </c>
      <c r="E13" s="89">
        <v>6</v>
      </c>
      <c r="F13" s="89">
        <v>3</v>
      </c>
      <c r="M13" s="5"/>
      <c r="N13" s="5"/>
      <c r="O13" s="5"/>
      <c r="P13" s="5"/>
      <c r="Q13" s="5"/>
      <c r="R13" s="5"/>
    </row>
    <row r="14" spans="1:18" ht="15.75">
      <c r="A14" s="217"/>
      <c r="B14" s="24">
        <v>2009</v>
      </c>
      <c r="C14" s="90">
        <v>3</v>
      </c>
      <c r="D14" s="90">
        <v>6</v>
      </c>
      <c r="E14" s="90">
        <v>5</v>
      </c>
      <c r="F14" s="90">
        <v>3</v>
      </c>
      <c r="M14" s="5"/>
      <c r="N14" s="5"/>
      <c r="O14" s="5"/>
      <c r="P14" s="5"/>
      <c r="Q14" s="5"/>
      <c r="R14" s="5"/>
    </row>
    <row r="15" spans="1:18" ht="18.75">
      <c r="A15" s="216" t="s">
        <v>14</v>
      </c>
      <c r="B15" s="17">
        <v>2010</v>
      </c>
      <c r="C15" s="89">
        <v>7</v>
      </c>
      <c r="D15" s="89">
        <v>5</v>
      </c>
      <c r="E15" s="89">
        <v>8</v>
      </c>
      <c r="F15" s="89">
        <v>10</v>
      </c>
      <c r="M15" s="5"/>
      <c r="N15" s="5"/>
      <c r="O15" s="5"/>
      <c r="P15" s="5"/>
      <c r="Q15" s="5"/>
      <c r="R15" s="5"/>
    </row>
    <row r="16" spans="1:18" ht="15.75">
      <c r="A16" s="217"/>
      <c r="B16" s="24">
        <v>2009</v>
      </c>
      <c r="C16" s="90">
        <v>6</v>
      </c>
      <c r="D16" s="90">
        <v>7</v>
      </c>
      <c r="E16" s="90">
        <v>6</v>
      </c>
      <c r="F16" s="90">
        <v>13</v>
      </c>
      <c r="M16" s="5"/>
      <c r="N16" s="5"/>
      <c r="O16" s="5"/>
      <c r="P16" s="5"/>
      <c r="Q16" s="5"/>
      <c r="R16" s="5"/>
    </row>
    <row r="17" spans="1:17" ht="18.75">
      <c r="A17" s="216" t="s">
        <v>7</v>
      </c>
      <c r="B17" s="17">
        <v>2010</v>
      </c>
      <c r="C17" s="89">
        <v>6</v>
      </c>
      <c r="D17" s="89">
        <v>4</v>
      </c>
      <c r="E17" s="89">
        <v>9</v>
      </c>
      <c r="F17" s="89">
        <v>9</v>
      </c>
      <c r="M17" s="63"/>
      <c r="N17" s="63"/>
      <c r="O17" s="63"/>
      <c r="P17" s="63"/>
      <c r="Q17" s="63"/>
    </row>
    <row r="18" spans="1:17" ht="15.75">
      <c r="A18" s="217"/>
      <c r="B18" s="24">
        <v>2009</v>
      </c>
      <c r="C18" s="90">
        <v>12</v>
      </c>
      <c r="D18" s="90">
        <v>10</v>
      </c>
      <c r="E18" s="90">
        <v>12</v>
      </c>
      <c r="F18" s="90">
        <v>1</v>
      </c>
      <c r="M18" s="63"/>
      <c r="N18" s="63"/>
      <c r="O18" s="63"/>
      <c r="P18" s="63"/>
      <c r="Q18" s="63"/>
    </row>
    <row r="19" spans="1:17" ht="18.75">
      <c r="A19" s="216" t="s">
        <v>8</v>
      </c>
      <c r="B19" s="17">
        <v>2010</v>
      </c>
      <c r="C19" s="89">
        <v>10</v>
      </c>
      <c r="D19" s="89">
        <v>8</v>
      </c>
      <c r="E19" s="89">
        <v>5</v>
      </c>
      <c r="F19" s="89">
        <v>6</v>
      </c>
      <c r="M19" s="5"/>
      <c r="N19" s="5"/>
      <c r="O19" s="5"/>
      <c r="P19" s="5"/>
      <c r="Q19" s="5"/>
    </row>
    <row r="20" spans="1:17" ht="15.75">
      <c r="A20" s="217"/>
      <c r="B20" s="24">
        <v>2009</v>
      </c>
      <c r="C20" s="90">
        <v>13</v>
      </c>
      <c r="D20" s="90">
        <v>11</v>
      </c>
      <c r="E20" s="90">
        <v>11</v>
      </c>
      <c r="F20" s="90">
        <v>8</v>
      </c>
      <c r="M20" s="5"/>
      <c r="N20" s="5"/>
      <c r="O20" s="5"/>
      <c r="P20" s="5"/>
      <c r="Q20" s="5"/>
    </row>
    <row r="21" spans="1:17" ht="18.75">
      <c r="A21" s="216" t="s">
        <v>3</v>
      </c>
      <c r="B21" s="17">
        <v>2010</v>
      </c>
      <c r="C21" s="89">
        <v>9</v>
      </c>
      <c r="D21" s="89">
        <v>6</v>
      </c>
      <c r="E21" s="89">
        <v>11</v>
      </c>
      <c r="F21" s="89">
        <v>13</v>
      </c>
      <c r="M21" s="5"/>
      <c r="N21" s="5"/>
      <c r="O21" s="5"/>
      <c r="P21" s="5"/>
      <c r="Q21" s="5"/>
    </row>
    <row r="22" spans="1:17" ht="15.75">
      <c r="A22" s="217"/>
      <c r="B22" s="24">
        <v>2009</v>
      </c>
      <c r="C22" s="90">
        <v>9</v>
      </c>
      <c r="D22" s="90">
        <v>3</v>
      </c>
      <c r="E22" s="90">
        <v>4</v>
      </c>
      <c r="F22" s="90">
        <v>9</v>
      </c>
      <c r="M22" s="5"/>
      <c r="N22" s="5"/>
      <c r="O22" s="5"/>
      <c r="P22" s="5"/>
      <c r="Q22" s="5"/>
    </row>
    <row r="23" spans="1:17" ht="18.75">
      <c r="A23" s="216" t="s">
        <v>11</v>
      </c>
      <c r="B23" s="17">
        <v>2010</v>
      </c>
      <c r="C23" s="89">
        <v>3</v>
      </c>
      <c r="D23" s="89">
        <v>13</v>
      </c>
      <c r="E23" s="89">
        <v>10</v>
      </c>
      <c r="F23" s="89">
        <v>11</v>
      </c>
      <c r="M23" s="5"/>
      <c r="N23" s="5"/>
      <c r="O23" s="5"/>
      <c r="P23" s="5"/>
      <c r="Q23" s="5"/>
    </row>
    <row r="24" spans="1:17" ht="15.75">
      <c r="A24" s="217"/>
      <c r="B24" s="24">
        <v>2009</v>
      </c>
      <c r="C24" s="90">
        <v>8</v>
      </c>
      <c r="D24" s="90">
        <v>13</v>
      </c>
      <c r="E24" s="90">
        <v>8</v>
      </c>
      <c r="F24" s="90">
        <v>2</v>
      </c>
      <c r="M24" s="5"/>
      <c r="N24" s="5"/>
      <c r="O24" s="5"/>
      <c r="P24" s="5"/>
      <c r="Q24" s="5"/>
    </row>
    <row r="25" spans="1:17" ht="18.75">
      <c r="A25" s="216" t="s">
        <v>5</v>
      </c>
      <c r="B25" s="17">
        <v>2010</v>
      </c>
      <c r="C25" s="89">
        <v>14</v>
      </c>
      <c r="D25" s="89">
        <v>12</v>
      </c>
      <c r="E25" s="89">
        <v>3</v>
      </c>
      <c r="F25" s="89">
        <v>14</v>
      </c>
      <c r="M25" s="5"/>
      <c r="N25" s="5"/>
      <c r="O25" s="5"/>
      <c r="P25" s="5"/>
      <c r="Q25" s="5"/>
    </row>
    <row r="26" spans="1:17" ht="15.75">
      <c r="A26" s="217"/>
      <c r="B26" s="24">
        <v>2009</v>
      </c>
      <c r="C26" s="90">
        <v>14</v>
      </c>
      <c r="D26" s="90">
        <v>8</v>
      </c>
      <c r="E26" s="90">
        <v>10</v>
      </c>
      <c r="F26" s="90">
        <v>14</v>
      </c>
      <c r="M26" s="5"/>
      <c r="N26" s="5"/>
      <c r="O26" s="5"/>
      <c r="P26" s="5"/>
      <c r="Q26" s="5"/>
    </row>
    <row r="27" spans="1:17" ht="18.75">
      <c r="A27" s="216" t="s">
        <v>9</v>
      </c>
      <c r="B27" s="17">
        <v>2010</v>
      </c>
      <c r="C27" s="89">
        <v>8</v>
      </c>
      <c r="D27" s="89">
        <v>1</v>
      </c>
      <c r="E27" s="89">
        <v>4</v>
      </c>
      <c r="F27" s="89">
        <v>5</v>
      </c>
      <c r="M27" s="5"/>
      <c r="N27" s="5"/>
      <c r="O27" s="5"/>
      <c r="P27" s="5"/>
      <c r="Q27" s="5"/>
    </row>
    <row r="28" spans="1:17" ht="15.75">
      <c r="A28" s="217"/>
      <c r="B28" s="24">
        <v>2009</v>
      </c>
      <c r="C28" s="90">
        <v>5</v>
      </c>
      <c r="D28" s="90">
        <v>1</v>
      </c>
      <c r="E28" s="90">
        <v>1</v>
      </c>
      <c r="F28" s="90">
        <v>11</v>
      </c>
      <c r="M28" s="5"/>
      <c r="N28" s="5"/>
      <c r="O28" s="5"/>
      <c r="P28" s="5"/>
      <c r="Q28" s="5"/>
    </row>
    <row r="29" spans="1:17" ht="18.75">
      <c r="A29" s="216" t="s">
        <v>10</v>
      </c>
      <c r="B29" s="17">
        <v>2010</v>
      </c>
      <c r="C29" s="89">
        <v>4</v>
      </c>
      <c r="D29" s="89">
        <v>9</v>
      </c>
      <c r="E29" s="89">
        <v>1</v>
      </c>
      <c r="F29" s="89">
        <v>1</v>
      </c>
      <c r="M29" s="5"/>
      <c r="N29" s="5"/>
      <c r="O29" s="5"/>
      <c r="P29" s="5"/>
      <c r="Q29" s="5"/>
    </row>
    <row r="30" spans="1:14" ht="15.75">
      <c r="A30" s="217"/>
      <c r="B30" s="24">
        <v>2009</v>
      </c>
      <c r="C30" s="90">
        <v>4</v>
      </c>
      <c r="D30" s="90">
        <v>12</v>
      </c>
      <c r="E30" s="90">
        <v>9</v>
      </c>
      <c r="F30" s="90">
        <v>4</v>
      </c>
      <c r="M30" s="63"/>
      <c r="N30" s="63"/>
    </row>
    <row r="31" spans="13:14" ht="12.75">
      <c r="M31" s="5"/>
      <c r="N31" s="5"/>
    </row>
    <row r="32" spans="13:14" ht="12.75">
      <c r="M32" s="5"/>
      <c r="N32" s="5"/>
    </row>
    <row r="33" spans="13:14" ht="12.75" customHeight="1">
      <c r="M33" s="5"/>
      <c r="N33" s="5"/>
    </row>
    <row r="34" spans="13:14" ht="12.75" customHeight="1">
      <c r="M34" s="5"/>
      <c r="N34" s="5"/>
    </row>
    <row r="35" spans="13:14" ht="12.75" customHeight="1">
      <c r="M35" s="5"/>
      <c r="N35" s="5"/>
    </row>
    <row r="36" spans="13:14" ht="12.75" customHeight="1">
      <c r="M36" s="5"/>
      <c r="N36" s="5"/>
    </row>
    <row r="37" spans="13:14" ht="12.75" customHeight="1">
      <c r="M37" s="5"/>
      <c r="N37" s="5"/>
    </row>
    <row r="38" spans="13:14" ht="12.75" customHeight="1">
      <c r="M38" s="5"/>
      <c r="N38" s="5"/>
    </row>
    <row r="39" spans="13:14" ht="12.75" customHeight="1">
      <c r="M39" s="5"/>
      <c r="N39" s="5"/>
    </row>
    <row r="40" spans="13:14" ht="12.75" customHeight="1">
      <c r="M40" s="5"/>
      <c r="N40" s="5"/>
    </row>
    <row r="41" spans="13:14" ht="12.75" customHeight="1">
      <c r="M41" s="5"/>
      <c r="N41" s="5"/>
    </row>
    <row r="42" spans="13:14" ht="12.75" customHeight="1">
      <c r="M42" s="5"/>
      <c r="N42" s="5"/>
    </row>
    <row r="43" spans="13:14" ht="12.75" customHeight="1">
      <c r="M43" s="5"/>
      <c r="N43" s="5"/>
    </row>
    <row r="44" spans="13:14" ht="12.75" customHeight="1">
      <c r="M44" s="5"/>
      <c r="N44" s="5"/>
    </row>
    <row r="45" ht="12.75" customHeight="1"/>
  </sheetData>
  <sheetProtection/>
  <mergeCells count="15">
    <mergeCell ref="A1:F1"/>
    <mergeCell ref="A3:A4"/>
    <mergeCell ref="A5:A6"/>
    <mergeCell ref="A7:A8"/>
    <mergeCell ref="A9:A10"/>
    <mergeCell ref="A11:A12"/>
    <mergeCell ref="A25:A26"/>
    <mergeCell ref="A27:A28"/>
    <mergeCell ref="A29:A30"/>
    <mergeCell ref="A13:A14"/>
    <mergeCell ref="A15:A16"/>
    <mergeCell ref="A17:A18"/>
    <mergeCell ref="A19:A20"/>
    <mergeCell ref="A21:A22"/>
    <mergeCell ref="A23:A24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1"/>
  <headerFooter alignWithMargins="0">
    <oddHeader>&amp;R14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71"/>
  <sheetViews>
    <sheetView workbookViewId="0" topLeftCell="B1">
      <selection activeCell="F2" sqref="F2"/>
    </sheetView>
  </sheetViews>
  <sheetFormatPr defaultColWidth="9.33203125" defaultRowHeight="12.75"/>
  <cols>
    <col min="1" max="1" width="7.5" style="0" customWidth="1"/>
    <col min="3" max="3" width="21.16015625" style="0" customWidth="1"/>
    <col min="4" max="4" width="19" style="0" customWidth="1"/>
    <col min="5" max="5" width="16.5" style="0" customWidth="1"/>
    <col min="6" max="6" width="18.66015625" style="0" customWidth="1"/>
    <col min="7" max="7" width="12.83203125" style="0" customWidth="1"/>
    <col min="8" max="8" width="8" style="0" hidden="1" customWidth="1"/>
    <col min="9" max="9" width="8" style="0" customWidth="1"/>
    <col min="10" max="10" width="19" style="0" customWidth="1"/>
    <col min="11" max="11" width="16.66015625" style="0" customWidth="1"/>
    <col min="14" max="14" width="17.66015625" style="0" customWidth="1"/>
  </cols>
  <sheetData>
    <row r="1" spans="1:15" ht="19.5" customHeight="1">
      <c r="A1" s="222" t="s">
        <v>73</v>
      </c>
      <c r="B1" s="222"/>
      <c r="C1" s="222"/>
      <c r="D1" s="222"/>
      <c r="E1" s="222"/>
      <c r="F1" s="222"/>
      <c r="G1" s="222"/>
      <c r="H1" s="222"/>
      <c r="I1" s="140"/>
      <c r="J1" s="140"/>
      <c r="K1" s="16"/>
      <c r="L1" s="16"/>
      <c r="M1" s="16"/>
      <c r="N1" s="64"/>
      <c r="O1" s="64"/>
    </row>
    <row r="2" spans="1:11" ht="72.75" customHeight="1">
      <c r="A2" s="1"/>
      <c r="B2" s="1"/>
      <c r="C2" s="11"/>
      <c r="D2" s="53" t="s">
        <v>103</v>
      </c>
      <c r="E2" s="53" t="s">
        <v>96</v>
      </c>
      <c r="F2" s="12" t="s">
        <v>122</v>
      </c>
      <c r="K2" s="33"/>
    </row>
    <row r="3" spans="3:22" ht="19.5" customHeight="1">
      <c r="C3" s="65" t="s">
        <v>2</v>
      </c>
      <c r="D3" s="77">
        <v>98.9</v>
      </c>
      <c r="E3" s="54">
        <v>102.8</v>
      </c>
      <c r="F3" s="15">
        <f>D3-E3</f>
        <v>-3.8999999999999915</v>
      </c>
      <c r="H3" s="147"/>
      <c r="I3" s="147"/>
      <c r="J3" s="147"/>
      <c r="L3" s="148"/>
      <c r="M3" s="148"/>
      <c r="N3" s="148"/>
      <c r="O3" s="148"/>
      <c r="P3" s="149"/>
      <c r="Q3" s="150"/>
      <c r="R3" s="148"/>
      <c r="S3" s="148"/>
      <c r="T3" s="148"/>
      <c r="U3" s="148"/>
      <c r="V3" s="148"/>
    </row>
    <row r="4" spans="3:10" ht="19.5" customHeight="1">
      <c r="C4" s="65" t="s">
        <v>17</v>
      </c>
      <c r="D4" s="77">
        <v>114.5</v>
      </c>
      <c r="E4" s="54">
        <v>103</v>
      </c>
      <c r="F4" s="15">
        <f aca="true" t="shared" si="0" ref="F4:F16">D4-E4</f>
        <v>11.5</v>
      </c>
      <c r="H4" s="147"/>
      <c r="I4" s="147"/>
      <c r="J4" s="147"/>
    </row>
    <row r="5" spans="3:10" ht="19.5" customHeight="1">
      <c r="C5" s="65" t="s">
        <v>12</v>
      </c>
      <c r="D5" s="77">
        <v>109.1</v>
      </c>
      <c r="E5" s="54">
        <v>106.6</v>
      </c>
      <c r="F5" s="15">
        <f t="shared" si="0"/>
        <v>2.5</v>
      </c>
      <c r="H5" s="147"/>
      <c r="I5" s="147"/>
      <c r="J5" s="147"/>
    </row>
    <row r="6" spans="3:10" ht="19.5" customHeight="1">
      <c r="C6" s="65" t="s">
        <v>6</v>
      </c>
      <c r="D6" s="113">
        <v>105.2</v>
      </c>
      <c r="E6" s="54">
        <v>103.8</v>
      </c>
      <c r="F6" s="15">
        <f t="shared" si="0"/>
        <v>1.4000000000000057</v>
      </c>
      <c r="H6" s="147"/>
      <c r="I6" s="147"/>
      <c r="J6" s="147"/>
    </row>
    <row r="7" spans="3:10" ht="19.5" customHeight="1">
      <c r="C7" s="66" t="s">
        <v>1</v>
      </c>
      <c r="D7" s="77">
        <v>97.9</v>
      </c>
      <c r="E7" s="54">
        <v>109.8</v>
      </c>
      <c r="F7" s="15">
        <f t="shared" si="0"/>
        <v>-11.899999999999991</v>
      </c>
      <c r="H7" s="147"/>
      <c r="I7" s="147"/>
      <c r="J7" s="147"/>
    </row>
    <row r="8" spans="3:10" ht="19.5" customHeight="1">
      <c r="C8" s="65" t="s">
        <v>4</v>
      </c>
      <c r="D8" s="77">
        <v>95.6</v>
      </c>
      <c r="E8" s="54">
        <v>106.5</v>
      </c>
      <c r="F8" s="15">
        <f t="shared" si="0"/>
        <v>-10.900000000000006</v>
      </c>
      <c r="H8" s="147"/>
      <c r="I8" s="147"/>
      <c r="J8" s="147"/>
    </row>
    <row r="9" spans="3:10" ht="19.5" customHeight="1">
      <c r="C9" s="65" t="s">
        <v>14</v>
      </c>
      <c r="D9" s="77">
        <v>104</v>
      </c>
      <c r="E9" s="54">
        <v>104.2</v>
      </c>
      <c r="F9" s="15">
        <f t="shared" si="0"/>
        <v>-0.20000000000000284</v>
      </c>
      <c r="H9" s="147"/>
      <c r="I9" s="147"/>
      <c r="J9" s="147"/>
    </row>
    <row r="10" spans="3:10" ht="19.5" customHeight="1">
      <c r="C10" s="65" t="s">
        <v>60</v>
      </c>
      <c r="D10" s="77">
        <v>104.5</v>
      </c>
      <c r="E10" s="54">
        <v>101.1</v>
      </c>
      <c r="F10" s="15">
        <f t="shared" si="0"/>
        <v>3.4000000000000057</v>
      </c>
      <c r="H10" s="147"/>
      <c r="I10" s="147"/>
      <c r="J10" s="147"/>
    </row>
    <row r="11" spans="3:10" ht="19.5" customHeight="1">
      <c r="C11" s="65" t="s">
        <v>61</v>
      </c>
      <c r="D11" s="113">
        <v>100.9</v>
      </c>
      <c r="E11" s="54">
        <v>98.5</v>
      </c>
      <c r="F11" s="15">
        <f t="shared" si="0"/>
        <v>2.4000000000000057</v>
      </c>
      <c r="H11" s="147"/>
      <c r="I11" s="147"/>
      <c r="J11" s="147"/>
    </row>
    <row r="12" spans="3:10" ht="19.5" customHeight="1">
      <c r="C12" s="65" t="s">
        <v>62</v>
      </c>
      <c r="D12" s="77">
        <v>102.3</v>
      </c>
      <c r="E12" s="54">
        <v>103.2</v>
      </c>
      <c r="F12" s="15">
        <f t="shared" si="0"/>
        <v>-0.9000000000000057</v>
      </c>
      <c r="H12" s="147"/>
      <c r="I12" s="147"/>
      <c r="J12" s="147"/>
    </row>
    <row r="13" spans="3:10" ht="19.5" customHeight="1">
      <c r="C13" s="65" t="s">
        <v>63</v>
      </c>
      <c r="D13" s="77">
        <v>108.7</v>
      </c>
      <c r="E13" s="54">
        <v>103.7</v>
      </c>
      <c r="F13" s="15">
        <f t="shared" si="0"/>
        <v>5</v>
      </c>
      <c r="H13" s="147"/>
      <c r="I13" s="147"/>
      <c r="J13" s="147"/>
    </row>
    <row r="14" spans="3:10" ht="19.5" customHeight="1">
      <c r="C14" s="65" t="s">
        <v>64</v>
      </c>
      <c r="D14" s="113">
        <v>89.1</v>
      </c>
      <c r="E14" s="54">
        <v>97</v>
      </c>
      <c r="F14" s="15">
        <f t="shared" si="0"/>
        <v>-7.900000000000006</v>
      </c>
      <c r="H14" s="147"/>
      <c r="I14" s="147"/>
      <c r="J14" s="147"/>
    </row>
    <row r="15" spans="3:10" ht="19.5" customHeight="1">
      <c r="C15" s="65" t="s">
        <v>9</v>
      </c>
      <c r="D15" s="77">
        <v>102.6</v>
      </c>
      <c r="E15" s="54">
        <v>105</v>
      </c>
      <c r="F15" s="15">
        <f t="shared" si="0"/>
        <v>-2.4000000000000057</v>
      </c>
      <c r="H15" s="151"/>
      <c r="I15" s="151"/>
      <c r="J15" s="151"/>
    </row>
    <row r="16" spans="3:10" ht="19.5" customHeight="1">
      <c r="C16" s="65" t="s">
        <v>65</v>
      </c>
      <c r="D16" s="113">
        <v>106.7</v>
      </c>
      <c r="E16" s="54">
        <v>106.2</v>
      </c>
      <c r="F16" s="15">
        <f t="shared" si="0"/>
        <v>0.5</v>
      </c>
      <c r="H16" s="147"/>
      <c r="I16" s="147"/>
      <c r="J16" s="147"/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>
      <c r="L24" s="2"/>
    </row>
    <row r="25" ht="19.5" customHeight="1">
      <c r="L25" s="2"/>
    </row>
    <row r="26" ht="19.5" customHeight="1">
      <c r="L26" s="2"/>
    </row>
    <row r="27" ht="19.5" customHeight="1">
      <c r="L27" s="3"/>
    </row>
    <row r="28" ht="19.5" customHeight="1">
      <c r="L28" s="2"/>
    </row>
    <row r="29" ht="19.5" customHeight="1">
      <c r="L29" s="2"/>
    </row>
    <row r="30" ht="19.5" customHeight="1">
      <c r="L30" s="2"/>
    </row>
    <row r="31" ht="19.5" customHeight="1">
      <c r="L31" s="2"/>
    </row>
    <row r="32" ht="19.5" customHeight="1">
      <c r="L32" s="2"/>
    </row>
    <row r="33" ht="19.5" customHeight="1">
      <c r="L33" s="2"/>
    </row>
    <row r="34" ht="19.5" customHeight="1">
      <c r="L34" s="2"/>
    </row>
    <row r="35" ht="19.5" customHeight="1">
      <c r="L35" s="2"/>
    </row>
    <row r="36" ht="19.5" customHeight="1">
      <c r="L36" s="2"/>
    </row>
    <row r="37" ht="19.5" customHeight="1">
      <c r="L37" s="2"/>
    </row>
    <row r="38" ht="19.5" customHeight="1">
      <c r="C38" t="s">
        <v>97</v>
      </c>
    </row>
    <row r="39" spans="4:11" ht="19.5" customHeight="1">
      <c r="D39">
        <v>2010</v>
      </c>
      <c r="E39">
        <v>2010</v>
      </c>
      <c r="G39">
        <v>2010</v>
      </c>
      <c r="K39">
        <v>2009</v>
      </c>
    </row>
    <row r="40" spans="3:16" ht="15.75">
      <c r="C40" t="s">
        <v>15</v>
      </c>
      <c r="D40" t="s">
        <v>98</v>
      </c>
      <c r="E40" s="33" t="s">
        <v>16</v>
      </c>
      <c r="F40" t="s">
        <v>15</v>
      </c>
      <c r="G40" t="s">
        <v>98</v>
      </c>
      <c r="H40" t="s">
        <v>13</v>
      </c>
      <c r="I40" t="s">
        <v>88</v>
      </c>
      <c r="K40" t="s">
        <v>98</v>
      </c>
      <c r="L40" t="s">
        <v>16</v>
      </c>
      <c r="N40" s="152"/>
      <c r="O40" s="153"/>
      <c r="P40" s="33"/>
    </row>
    <row r="41" spans="3:15" ht="15.75">
      <c r="C41" s="65" t="s">
        <v>17</v>
      </c>
      <c r="D41" s="77">
        <v>114.5</v>
      </c>
      <c r="E41">
        <v>1</v>
      </c>
      <c r="F41" s="65" t="s">
        <v>17</v>
      </c>
      <c r="G41" s="77">
        <v>114.5</v>
      </c>
      <c r="H41" s="145">
        <v>108.3</v>
      </c>
      <c r="I41" s="145">
        <v>106.9</v>
      </c>
      <c r="J41" s="66" t="s">
        <v>1</v>
      </c>
      <c r="K41" s="54">
        <v>109.8</v>
      </c>
      <c r="L41">
        <v>1</v>
      </c>
      <c r="N41" s="147"/>
      <c r="O41" s="148"/>
    </row>
    <row r="42" spans="3:15" ht="15.75">
      <c r="C42" s="65" t="s">
        <v>12</v>
      </c>
      <c r="D42" s="77">
        <v>109.1</v>
      </c>
      <c r="E42">
        <v>2</v>
      </c>
      <c r="F42" s="65" t="s">
        <v>12</v>
      </c>
      <c r="G42" s="77">
        <v>109.1</v>
      </c>
      <c r="H42" s="145">
        <v>108.3</v>
      </c>
      <c r="I42" s="145">
        <v>106.9</v>
      </c>
      <c r="J42" s="65" t="s">
        <v>12</v>
      </c>
      <c r="K42" s="54">
        <v>106.6</v>
      </c>
      <c r="L42">
        <v>2</v>
      </c>
      <c r="N42" s="147"/>
      <c r="O42" s="148"/>
    </row>
    <row r="43" spans="3:15" ht="15.75">
      <c r="C43" s="65" t="s">
        <v>63</v>
      </c>
      <c r="D43" s="77">
        <v>108.7</v>
      </c>
      <c r="E43">
        <v>3</v>
      </c>
      <c r="F43" s="65" t="s">
        <v>63</v>
      </c>
      <c r="G43" s="77">
        <v>108.7</v>
      </c>
      <c r="H43" s="145">
        <v>108.3</v>
      </c>
      <c r="I43" s="145">
        <v>106.9</v>
      </c>
      <c r="J43" s="65" t="s">
        <v>4</v>
      </c>
      <c r="K43" s="54">
        <v>106.5</v>
      </c>
      <c r="L43">
        <v>3</v>
      </c>
      <c r="N43" s="147"/>
      <c r="O43" s="148"/>
    </row>
    <row r="44" spans="3:15" ht="15.75">
      <c r="C44" s="65" t="s">
        <v>65</v>
      </c>
      <c r="D44" s="113">
        <v>106.7</v>
      </c>
      <c r="E44">
        <v>4</v>
      </c>
      <c r="F44" s="65" t="s">
        <v>65</v>
      </c>
      <c r="G44" s="113">
        <v>106.7</v>
      </c>
      <c r="H44" s="145">
        <v>108.3</v>
      </c>
      <c r="I44" s="145">
        <v>106.9</v>
      </c>
      <c r="J44" s="65" t="s">
        <v>65</v>
      </c>
      <c r="K44" s="54">
        <v>106.2</v>
      </c>
      <c r="L44">
        <v>4</v>
      </c>
      <c r="N44" s="147"/>
      <c r="O44" s="148"/>
    </row>
    <row r="45" spans="3:15" ht="15.75">
      <c r="C45" s="65" t="s">
        <v>6</v>
      </c>
      <c r="D45" s="113">
        <v>105.2</v>
      </c>
      <c r="E45">
        <v>5</v>
      </c>
      <c r="F45" s="65" t="s">
        <v>6</v>
      </c>
      <c r="G45" s="113">
        <v>105.2</v>
      </c>
      <c r="H45" s="145">
        <v>108.3</v>
      </c>
      <c r="I45" s="145">
        <v>106.9</v>
      </c>
      <c r="J45" s="65" t="s">
        <v>9</v>
      </c>
      <c r="K45" s="54">
        <v>105</v>
      </c>
      <c r="L45">
        <v>5</v>
      </c>
      <c r="N45" s="147"/>
      <c r="O45" s="148"/>
    </row>
    <row r="46" spans="3:15" ht="15.75">
      <c r="C46" s="65" t="s">
        <v>60</v>
      </c>
      <c r="D46" s="77">
        <v>104.5</v>
      </c>
      <c r="E46">
        <v>6</v>
      </c>
      <c r="F46" s="65" t="s">
        <v>60</v>
      </c>
      <c r="G46" s="77">
        <v>104.5</v>
      </c>
      <c r="H46" s="145">
        <v>108.3</v>
      </c>
      <c r="I46" s="145">
        <v>106.9</v>
      </c>
      <c r="J46" s="65" t="s">
        <v>14</v>
      </c>
      <c r="K46" s="54">
        <v>104.2</v>
      </c>
      <c r="L46">
        <v>6</v>
      </c>
      <c r="N46" s="147"/>
      <c r="O46" s="155"/>
    </row>
    <row r="47" spans="3:15" ht="15.75">
      <c r="C47" s="65" t="s">
        <v>14</v>
      </c>
      <c r="D47" s="77">
        <v>104</v>
      </c>
      <c r="E47">
        <v>7</v>
      </c>
      <c r="F47" s="65" t="s">
        <v>14</v>
      </c>
      <c r="G47" s="77">
        <v>104</v>
      </c>
      <c r="H47" s="145">
        <v>108.3</v>
      </c>
      <c r="I47" s="145">
        <v>106.9</v>
      </c>
      <c r="J47" s="65" t="s">
        <v>6</v>
      </c>
      <c r="K47" s="54">
        <v>103.8</v>
      </c>
      <c r="L47">
        <v>7</v>
      </c>
      <c r="N47" s="147"/>
      <c r="O47" s="148"/>
    </row>
    <row r="48" spans="3:15" ht="15.75">
      <c r="C48" s="65" t="s">
        <v>9</v>
      </c>
      <c r="D48" s="77">
        <v>102.6</v>
      </c>
      <c r="E48">
        <v>8</v>
      </c>
      <c r="F48" s="65" t="s">
        <v>9</v>
      </c>
      <c r="G48" s="77">
        <v>102.6</v>
      </c>
      <c r="H48" s="145">
        <v>108.3</v>
      </c>
      <c r="I48" s="145">
        <v>106.9</v>
      </c>
      <c r="J48" s="65" t="s">
        <v>63</v>
      </c>
      <c r="K48" s="54">
        <v>103.7</v>
      </c>
      <c r="L48">
        <v>8</v>
      </c>
      <c r="N48" s="147"/>
      <c r="O48" s="148"/>
    </row>
    <row r="49" spans="3:15" ht="15.75">
      <c r="C49" s="65" t="s">
        <v>62</v>
      </c>
      <c r="D49" s="77">
        <v>102.3</v>
      </c>
      <c r="E49">
        <v>9</v>
      </c>
      <c r="F49" s="65" t="s">
        <v>62</v>
      </c>
      <c r="G49" s="77">
        <v>102.3</v>
      </c>
      <c r="H49" s="145">
        <v>108.3</v>
      </c>
      <c r="I49" s="145">
        <v>106.9</v>
      </c>
      <c r="J49" s="65" t="s">
        <v>62</v>
      </c>
      <c r="K49" s="54">
        <v>103.2</v>
      </c>
      <c r="L49">
        <v>9</v>
      </c>
      <c r="N49" s="147"/>
      <c r="O49" s="156"/>
    </row>
    <row r="50" spans="3:15" ht="19.5" customHeight="1">
      <c r="C50" s="65" t="s">
        <v>61</v>
      </c>
      <c r="D50" s="113">
        <v>100.9</v>
      </c>
      <c r="E50">
        <v>10</v>
      </c>
      <c r="F50" s="65" t="s">
        <v>61</v>
      </c>
      <c r="G50" s="113">
        <v>100.9</v>
      </c>
      <c r="H50" s="145">
        <v>108.3</v>
      </c>
      <c r="I50" s="145">
        <v>106.9</v>
      </c>
      <c r="J50" s="65" t="s">
        <v>17</v>
      </c>
      <c r="K50" s="54">
        <v>103</v>
      </c>
      <c r="L50">
        <v>10</v>
      </c>
      <c r="N50" s="147"/>
      <c r="O50" s="148"/>
    </row>
    <row r="51" spans="3:15" ht="15.75">
      <c r="C51" s="65" t="s">
        <v>2</v>
      </c>
      <c r="D51" s="77">
        <v>98.9</v>
      </c>
      <c r="E51">
        <v>11</v>
      </c>
      <c r="F51" s="65" t="s">
        <v>2</v>
      </c>
      <c r="G51" s="77">
        <v>98.9</v>
      </c>
      <c r="H51" s="145">
        <v>108.3</v>
      </c>
      <c r="I51" s="145">
        <v>106.9</v>
      </c>
      <c r="J51" s="65" t="s">
        <v>2</v>
      </c>
      <c r="K51" s="54">
        <v>102.8</v>
      </c>
      <c r="L51">
        <v>11</v>
      </c>
      <c r="N51" s="147"/>
      <c r="O51" s="149"/>
    </row>
    <row r="52" spans="3:15" ht="15.75">
      <c r="C52" s="66" t="s">
        <v>1</v>
      </c>
      <c r="D52" s="77">
        <v>97.9</v>
      </c>
      <c r="E52">
        <v>12</v>
      </c>
      <c r="F52" s="66" t="s">
        <v>1</v>
      </c>
      <c r="G52" s="204">
        <v>97.9</v>
      </c>
      <c r="H52" s="145">
        <v>108.3</v>
      </c>
      <c r="I52" s="145">
        <v>106.9</v>
      </c>
      <c r="J52" s="65" t="s">
        <v>60</v>
      </c>
      <c r="K52" s="54">
        <v>101.1</v>
      </c>
      <c r="L52">
        <v>12</v>
      </c>
      <c r="N52" s="147"/>
      <c r="O52" s="148"/>
    </row>
    <row r="53" spans="3:15" ht="15.75">
      <c r="C53" s="65" t="s">
        <v>4</v>
      </c>
      <c r="D53" s="77">
        <v>95.6</v>
      </c>
      <c r="E53">
        <v>13</v>
      </c>
      <c r="F53" s="65" t="s">
        <v>4</v>
      </c>
      <c r="G53" s="77">
        <v>95.6</v>
      </c>
      <c r="H53" s="145">
        <v>108.3</v>
      </c>
      <c r="I53" s="145">
        <v>106.9</v>
      </c>
      <c r="J53" s="65" t="s">
        <v>61</v>
      </c>
      <c r="K53" s="54">
        <v>98.5</v>
      </c>
      <c r="L53">
        <v>13</v>
      </c>
      <c r="N53" s="147"/>
      <c r="O53" s="148"/>
    </row>
    <row r="54" spans="3:15" ht="15.75">
      <c r="C54" s="65" t="s">
        <v>64</v>
      </c>
      <c r="D54" s="113">
        <v>89.1</v>
      </c>
      <c r="E54">
        <v>14</v>
      </c>
      <c r="F54" s="65" t="s">
        <v>64</v>
      </c>
      <c r="G54" s="113">
        <v>89.1</v>
      </c>
      <c r="H54" s="145">
        <v>108.3</v>
      </c>
      <c r="I54" s="145">
        <v>106.9</v>
      </c>
      <c r="J54" s="65" t="s">
        <v>64</v>
      </c>
      <c r="K54" s="54">
        <v>97</v>
      </c>
      <c r="L54">
        <v>14</v>
      </c>
      <c r="N54" s="28"/>
      <c r="O54" s="28"/>
    </row>
    <row r="56" ht="12.75">
      <c r="D56">
        <v>2009</v>
      </c>
    </row>
    <row r="57" spans="4:5" ht="12.75">
      <c r="D57" t="s">
        <v>98</v>
      </c>
      <c r="E57" t="s">
        <v>16</v>
      </c>
    </row>
    <row r="58" spans="3:5" ht="15.75">
      <c r="C58" s="66" t="s">
        <v>1</v>
      </c>
      <c r="D58" s="54">
        <v>109.8</v>
      </c>
      <c r="E58">
        <v>1</v>
      </c>
    </row>
    <row r="59" spans="3:5" ht="15.75">
      <c r="C59" s="65" t="s">
        <v>12</v>
      </c>
      <c r="D59" s="54">
        <v>106.6</v>
      </c>
      <c r="E59">
        <v>2</v>
      </c>
    </row>
    <row r="60" spans="3:5" ht="15.75">
      <c r="C60" s="65" t="s">
        <v>4</v>
      </c>
      <c r="D60" s="54">
        <v>106.5</v>
      </c>
      <c r="E60">
        <v>3</v>
      </c>
    </row>
    <row r="61" spans="3:5" ht="15.75">
      <c r="C61" s="65" t="s">
        <v>65</v>
      </c>
      <c r="D61" s="54">
        <v>106.2</v>
      </c>
      <c r="E61">
        <v>4</v>
      </c>
    </row>
    <row r="62" spans="3:5" ht="15.75">
      <c r="C62" s="65" t="s">
        <v>9</v>
      </c>
      <c r="D62" s="54">
        <v>105</v>
      </c>
      <c r="E62">
        <v>5</v>
      </c>
    </row>
    <row r="63" spans="3:5" ht="15.75">
      <c r="C63" s="65" t="s">
        <v>14</v>
      </c>
      <c r="D63" s="54">
        <v>104.2</v>
      </c>
      <c r="E63">
        <v>6</v>
      </c>
    </row>
    <row r="64" spans="3:5" ht="15.75">
      <c r="C64" s="65" t="s">
        <v>6</v>
      </c>
      <c r="D64" s="54">
        <v>103.8</v>
      </c>
      <c r="E64">
        <v>7</v>
      </c>
    </row>
    <row r="65" spans="3:5" ht="15.75">
      <c r="C65" s="65" t="s">
        <v>63</v>
      </c>
      <c r="D65" s="54">
        <v>103.7</v>
      </c>
      <c r="E65">
        <v>8</v>
      </c>
    </row>
    <row r="66" spans="3:5" ht="15.75">
      <c r="C66" s="65" t="s">
        <v>62</v>
      </c>
      <c r="D66" s="54">
        <v>103.2</v>
      </c>
      <c r="E66">
        <v>9</v>
      </c>
    </row>
    <row r="67" spans="3:5" ht="15.75">
      <c r="C67" s="65" t="s">
        <v>17</v>
      </c>
      <c r="D67" s="54">
        <v>103</v>
      </c>
      <c r="E67">
        <v>10</v>
      </c>
    </row>
    <row r="68" spans="3:5" ht="15.75">
      <c r="C68" s="65" t="s">
        <v>2</v>
      </c>
      <c r="D68" s="54">
        <v>102.8</v>
      </c>
      <c r="E68">
        <v>11</v>
      </c>
    </row>
    <row r="69" spans="3:5" ht="15.75">
      <c r="C69" s="65" t="s">
        <v>60</v>
      </c>
      <c r="D69" s="54">
        <v>101.1</v>
      </c>
      <c r="E69">
        <v>12</v>
      </c>
    </row>
    <row r="70" spans="3:5" ht="15.75">
      <c r="C70" s="65" t="s">
        <v>61</v>
      </c>
      <c r="D70" s="54">
        <v>98.5</v>
      </c>
      <c r="E70">
        <v>13</v>
      </c>
    </row>
    <row r="71" spans="3:5" ht="15.75">
      <c r="C71" s="65" t="s">
        <v>64</v>
      </c>
      <c r="D71" s="54">
        <v>97</v>
      </c>
      <c r="E71">
        <v>14</v>
      </c>
    </row>
  </sheetData>
  <sheetProtection/>
  <mergeCells count="1">
    <mergeCell ref="A1:H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Header>&amp;R15</oddHeader>
  </headerFooter>
  <colBreaks count="1" manualBreakCount="1">
    <brk id="18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1"/>
  <sheetViews>
    <sheetView workbookViewId="0" topLeftCell="A1">
      <selection activeCell="D7" sqref="D7:F7"/>
    </sheetView>
  </sheetViews>
  <sheetFormatPr defaultColWidth="9.33203125" defaultRowHeight="12.75"/>
  <cols>
    <col min="1" max="1" width="7.5" style="0" customWidth="1"/>
    <col min="3" max="3" width="21.16015625" style="0" customWidth="1"/>
    <col min="4" max="4" width="15.33203125" style="0" customWidth="1"/>
    <col min="5" max="5" width="15.16015625" style="0" customWidth="1"/>
    <col min="6" max="6" width="15.66015625" style="0" customWidth="1"/>
    <col min="7" max="7" width="10.66015625" style="0" customWidth="1"/>
    <col min="9" max="9" width="24.66015625" style="0" customWidth="1"/>
  </cols>
  <sheetData>
    <row r="1" spans="1:14" ht="19.5" customHeight="1">
      <c r="A1" s="222" t="s">
        <v>54</v>
      </c>
      <c r="B1" s="222"/>
      <c r="C1" s="222"/>
      <c r="D1" s="222"/>
      <c r="E1" s="222"/>
      <c r="F1" s="222"/>
      <c r="G1" s="222"/>
      <c r="H1" s="222"/>
      <c r="I1" s="16"/>
      <c r="J1" s="16"/>
      <c r="K1" s="16"/>
      <c r="L1" s="16"/>
      <c r="M1" s="64"/>
      <c r="N1" s="64"/>
    </row>
    <row r="2" spans="1:6" ht="62.25" customHeight="1">
      <c r="A2" s="1"/>
      <c r="B2" s="1"/>
      <c r="C2" s="11"/>
      <c r="D2" s="12" t="s">
        <v>95</v>
      </c>
      <c r="E2" s="12" t="s">
        <v>96</v>
      </c>
      <c r="F2" s="12" t="s">
        <v>122</v>
      </c>
    </row>
    <row r="3" spans="3:6" ht="19.5" customHeight="1">
      <c r="C3" s="65" t="s">
        <v>2</v>
      </c>
      <c r="D3" s="205">
        <v>95.2</v>
      </c>
      <c r="E3" s="75">
        <v>103</v>
      </c>
      <c r="F3" s="15">
        <f>D3-E3</f>
        <v>-7.799999999999997</v>
      </c>
    </row>
    <row r="4" spans="3:6" ht="19.5" customHeight="1">
      <c r="C4" s="65" t="s">
        <v>17</v>
      </c>
      <c r="D4" s="205">
        <v>93.3</v>
      </c>
      <c r="E4" s="75">
        <v>88.8</v>
      </c>
      <c r="F4" s="15">
        <f aca="true" t="shared" si="0" ref="F4:F16">D4-E4</f>
        <v>4.5</v>
      </c>
    </row>
    <row r="5" spans="3:6" ht="19.5" customHeight="1">
      <c r="C5" s="65" t="s">
        <v>12</v>
      </c>
      <c r="D5" s="205">
        <v>100.1</v>
      </c>
      <c r="E5" s="75">
        <v>101</v>
      </c>
      <c r="F5" s="15">
        <f t="shared" si="0"/>
        <v>-0.9000000000000057</v>
      </c>
    </row>
    <row r="6" spans="3:6" ht="19.5" customHeight="1">
      <c r="C6" s="65" t="s">
        <v>6</v>
      </c>
      <c r="D6" s="206">
        <v>103.4</v>
      </c>
      <c r="E6" s="75">
        <v>102.4</v>
      </c>
      <c r="F6" s="15">
        <f t="shared" si="0"/>
        <v>1</v>
      </c>
    </row>
    <row r="7" spans="3:6" ht="19.5" customHeight="1">
      <c r="C7" s="66" t="s">
        <v>1</v>
      </c>
      <c r="D7" s="226">
        <v>101.8</v>
      </c>
      <c r="E7" s="78">
        <v>100</v>
      </c>
      <c r="F7" s="20">
        <f t="shared" si="0"/>
        <v>1.7999999999999972</v>
      </c>
    </row>
    <row r="8" spans="3:6" ht="19.5" customHeight="1">
      <c r="C8" s="65" t="s">
        <v>4</v>
      </c>
      <c r="D8" s="205">
        <v>99.1</v>
      </c>
      <c r="E8" s="75">
        <v>100.5</v>
      </c>
      <c r="F8" s="15">
        <f t="shared" si="0"/>
        <v>-1.4000000000000057</v>
      </c>
    </row>
    <row r="9" spans="3:6" ht="19.5" customHeight="1">
      <c r="C9" s="65" t="s">
        <v>14</v>
      </c>
      <c r="D9" s="205">
        <v>100.1</v>
      </c>
      <c r="E9" s="75">
        <v>98.8</v>
      </c>
      <c r="F9" s="15">
        <f t="shared" si="0"/>
        <v>1.2999999999999972</v>
      </c>
    </row>
    <row r="10" spans="3:6" ht="19.5" customHeight="1">
      <c r="C10" s="65" t="s">
        <v>60</v>
      </c>
      <c r="D10" s="205">
        <v>100.6</v>
      </c>
      <c r="E10" s="75">
        <v>96.6</v>
      </c>
      <c r="F10" s="15">
        <f t="shared" si="0"/>
        <v>4</v>
      </c>
    </row>
    <row r="11" spans="3:6" ht="19.5" customHeight="1">
      <c r="C11" s="65" t="s">
        <v>61</v>
      </c>
      <c r="D11" s="206">
        <v>97.6</v>
      </c>
      <c r="E11" s="75">
        <v>96.1</v>
      </c>
      <c r="F11" s="15">
        <f t="shared" si="0"/>
        <v>1.5</v>
      </c>
    </row>
    <row r="12" spans="3:6" ht="19.5" customHeight="1">
      <c r="C12" s="65" t="s">
        <v>62</v>
      </c>
      <c r="D12" s="205">
        <v>99.5</v>
      </c>
      <c r="E12" s="75">
        <v>102.5</v>
      </c>
      <c r="F12" s="15">
        <f t="shared" si="0"/>
        <v>-3</v>
      </c>
    </row>
    <row r="13" spans="3:6" ht="19.5" customHeight="1">
      <c r="C13" s="65" t="s">
        <v>63</v>
      </c>
      <c r="D13" s="205">
        <v>90.8</v>
      </c>
      <c r="E13" s="75">
        <v>93.7</v>
      </c>
      <c r="F13" s="15">
        <f t="shared" si="0"/>
        <v>-2.9000000000000057</v>
      </c>
    </row>
    <row r="14" spans="3:6" ht="19.5" customHeight="1">
      <c r="C14" s="65" t="s">
        <v>64</v>
      </c>
      <c r="D14" s="206">
        <v>93</v>
      </c>
      <c r="E14" s="75">
        <v>97.4</v>
      </c>
      <c r="F14" s="15">
        <f t="shared" si="0"/>
        <v>-4.400000000000006</v>
      </c>
    </row>
    <row r="15" spans="3:6" ht="19.5" customHeight="1">
      <c r="C15" s="65" t="s">
        <v>9</v>
      </c>
      <c r="D15" s="205">
        <v>104.9</v>
      </c>
      <c r="E15" s="75">
        <v>106.2</v>
      </c>
      <c r="F15" s="15">
        <f t="shared" si="0"/>
        <v>-1.2999999999999972</v>
      </c>
    </row>
    <row r="16" spans="3:6" ht="19.5" customHeight="1">
      <c r="C16" s="65" t="s">
        <v>65</v>
      </c>
      <c r="D16" s="206">
        <v>96.6</v>
      </c>
      <c r="E16" s="75">
        <v>94.2</v>
      </c>
      <c r="F16" s="15">
        <f t="shared" si="0"/>
        <v>2.3999999999999915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>
      <c r="K24" s="2"/>
    </row>
    <row r="25" ht="19.5" customHeight="1">
      <c r="K25" s="2"/>
    </row>
    <row r="26" ht="19.5" customHeight="1">
      <c r="K26" s="2"/>
    </row>
    <row r="27" ht="19.5" customHeight="1">
      <c r="K27" s="3"/>
    </row>
    <row r="28" ht="19.5" customHeight="1">
      <c r="K28" s="2"/>
    </row>
    <row r="29" ht="19.5" customHeight="1">
      <c r="K29" s="2"/>
    </row>
    <row r="30" ht="19.5" customHeight="1">
      <c r="K30" s="2"/>
    </row>
    <row r="31" ht="19.5" customHeight="1">
      <c r="K31" s="2"/>
    </row>
    <row r="32" ht="19.5" customHeight="1">
      <c r="K32" s="2"/>
    </row>
    <row r="33" ht="19.5" customHeight="1">
      <c r="K33" s="2"/>
    </row>
    <row r="34" ht="19.5" customHeight="1">
      <c r="K34" s="2"/>
    </row>
    <row r="35" ht="19.5" customHeight="1">
      <c r="K35" s="2"/>
    </row>
    <row r="36" spans="9:11" ht="19.5" customHeight="1">
      <c r="I36" t="e">
        <f>DGET(C40:E54,E40+'[1]Лист3'!B1:B2,'[1]Лист3'!B1:B2)</f>
        <v>#VALUE!</v>
      </c>
      <c r="K36" s="2"/>
    </row>
    <row r="37" ht="19.5" customHeight="1">
      <c r="K37" s="2"/>
    </row>
    <row r="38" ht="19.5" customHeight="1">
      <c r="C38" t="s">
        <v>99</v>
      </c>
    </row>
    <row r="39" spans="4:10" ht="19.5" customHeight="1">
      <c r="D39">
        <v>2010</v>
      </c>
      <c r="G39">
        <v>2010</v>
      </c>
      <c r="J39">
        <v>2009</v>
      </c>
    </row>
    <row r="40" spans="3:11" ht="12.75">
      <c r="C40" t="s">
        <v>15</v>
      </c>
      <c r="D40" t="s">
        <v>74</v>
      </c>
      <c r="E40" s="33" t="s">
        <v>16</v>
      </c>
      <c r="G40" t="s">
        <v>74</v>
      </c>
      <c r="I40" t="s">
        <v>15</v>
      </c>
      <c r="J40" t="s">
        <v>74</v>
      </c>
      <c r="K40" t="s">
        <v>16</v>
      </c>
    </row>
    <row r="41" spans="3:11" ht="15.75">
      <c r="C41" s="65" t="s">
        <v>9</v>
      </c>
      <c r="D41" s="205">
        <v>104.9</v>
      </c>
      <c r="E41">
        <v>1</v>
      </c>
      <c r="F41" s="65" t="s">
        <v>9</v>
      </c>
      <c r="G41" s="205">
        <v>104.9</v>
      </c>
      <c r="H41">
        <v>98.5</v>
      </c>
      <c r="I41" s="65" t="s">
        <v>9</v>
      </c>
      <c r="J41" s="75">
        <v>106.2</v>
      </c>
      <c r="K41">
        <v>1</v>
      </c>
    </row>
    <row r="42" spans="3:11" ht="15.75">
      <c r="C42" s="65" t="s">
        <v>6</v>
      </c>
      <c r="D42" s="206">
        <v>103.4</v>
      </c>
      <c r="E42">
        <v>2</v>
      </c>
      <c r="F42" s="65" t="s">
        <v>6</v>
      </c>
      <c r="G42" s="206">
        <v>103.4</v>
      </c>
      <c r="H42">
        <v>98.5</v>
      </c>
      <c r="I42" s="65" t="s">
        <v>2</v>
      </c>
      <c r="J42" s="75">
        <v>103</v>
      </c>
      <c r="K42">
        <v>2</v>
      </c>
    </row>
    <row r="43" spans="3:11" ht="15.75">
      <c r="C43" s="66" t="s">
        <v>1</v>
      </c>
      <c r="D43" s="205">
        <v>101.8</v>
      </c>
      <c r="E43">
        <v>3</v>
      </c>
      <c r="F43" s="66" t="s">
        <v>1</v>
      </c>
      <c r="G43" s="205">
        <v>101.8</v>
      </c>
      <c r="H43">
        <v>98.5</v>
      </c>
      <c r="I43" s="65" t="s">
        <v>62</v>
      </c>
      <c r="J43" s="75">
        <v>102.5</v>
      </c>
      <c r="K43">
        <v>3</v>
      </c>
    </row>
    <row r="44" spans="3:11" ht="15.75">
      <c r="C44" s="65" t="s">
        <v>60</v>
      </c>
      <c r="D44" s="205">
        <v>100.6</v>
      </c>
      <c r="E44">
        <v>4</v>
      </c>
      <c r="F44" s="65" t="s">
        <v>60</v>
      </c>
      <c r="G44" s="205">
        <v>100.6</v>
      </c>
      <c r="H44">
        <v>98.5</v>
      </c>
      <c r="I44" s="65" t="s">
        <v>6</v>
      </c>
      <c r="J44" s="75">
        <v>102.4</v>
      </c>
      <c r="K44">
        <v>4</v>
      </c>
    </row>
    <row r="45" spans="3:11" ht="15.75">
      <c r="C45" s="65" t="s">
        <v>12</v>
      </c>
      <c r="D45" s="205">
        <v>100.1</v>
      </c>
      <c r="E45">
        <v>5</v>
      </c>
      <c r="F45" s="65" t="s">
        <v>12</v>
      </c>
      <c r="G45" s="205">
        <v>100.1</v>
      </c>
      <c r="H45">
        <v>98.5</v>
      </c>
      <c r="I45" s="65" t="s">
        <v>12</v>
      </c>
      <c r="J45" s="75">
        <v>101</v>
      </c>
      <c r="K45">
        <v>5</v>
      </c>
    </row>
    <row r="46" spans="3:11" ht="31.5">
      <c r="C46" s="65" t="s">
        <v>14</v>
      </c>
      <c r="D46" s="205">
        <v>100.1</v>
      </c>
      <c r="E46">
        <v>5</v>
      </c>
      <c r="F46" s="65" t="s">
        <v>14</v>
      </c>
      <c r="G46" s="205">
        <v>100.1</v>
      </c>
      <c r="H46">
        <v>98.5</v>
      </c>
      <c r="I46" s="65" t="s">
        <v>4</v>
      </c>
      <c r="J46" s="75">
        <v>100.5</v>
      </c>
      <c r="K46">
        <v>6</v>
      </c>
    </row>
    <row r="47" spans="3:11" ht="31.5">
      <c r="C47" s="65" t="s">
        <v>62</v>
      </c>
      <c r="D47" s="205">
        <v>99.5</v>
      </c>
      <c r="E47">
        <v>6</v>
      </c>
      <c r="F47" s="65" t="s">
        <v>62</v>
      </c>
      <c r="G47" s="205">
        <v>99.5</v>
      </c>
      <c r="H47">
        <v>98.5</v>
      </c>
      <c r="I47" s="66" t="s">
        <v>1</v>
      </c>
      <c r="J47" s="75">
        <v>100</v>
      </c>
      <c r="K47">
        <v>6</v>
      </c>
    </row>
    <row r="48" spans="3:11" ht="15.75">
      <c r="C48" s="65" t="s">
        <v>4</v>
      </c>
      <c r="D48" s="205">
        <v>99.1</v>
      </c>
      <c r="E48">
        <v>7</v>
      </c>
      <c r="F48" s="65" t="s">
        <v>4</v>
      </c>
      <c r="G48" s="205">
        <v>99.1</v>
      </c>
      <c r="H48">
        <v>98.5</v>
      </c>
      <c r="I48" s="65" t="s">
        <v>14</v>
      </c>
      <c r="J48" s="75">
        <v>98.8</v>
      </c>
      <c r="K48">
        <v>7</v>
      </c>
    </row>
    <row r="49" spans="3:11" ht="31.5">
      <c r="C49" s="65" t="s">
        <v>61</v>
      </c>
      <c r="D49" s="206">
        <v>97.6</v>
      </c>
      <c r="E49">
        <v>8</v>
      </c>
      <c r="F49" s="65" t="s">
        <v>61</v>
      </c>
      <c r="G49" s="206">
        <v>97.6</v>
      </c>
      <c r="H49">
        <v>98.5</v>
      </c>
      <c r="I49" s="65" t="s">
        <v>64</v>
      </c>
      <c r="J49" s="75">
        <v>97.4</v>
      </c>
      <c r="K49">
        <v>8</v>
      </c>
    </row>
    <row r="50" spans="3:11" ht="15.75">
      <c r="C50" s="65" t="s">
        <v>65</v>
      </c>
      <c r="D50" s="206">
        <v>96.6</v>
      </c>
      <c r="E50">
        <v>9</v>
      </c>
      <c r="F50" s="65" t="s">
        <v>65</v>
      </c>
      <c r="G50" s="206">
        <v>96.6</v>
      </c>
      <c r="H50">
        <v>98.5</v>
      </c>
      <c r="I50" s="65" t="s">
        <v>60</v>
      </c>
      <c r="J50" s="75">
        <v>96.6</v>
      </c>
      <c r="K50">
        <v>10</v>
      </c>
    </row>
    <row r="51" spans="3:11" ht="31.5">
      <c r="C51" s="65" t="s">
        <v>2</v>
      </c>
      <c r="D51" s="205">
        <v>95.2</v>
      </c>
      <c r="E51">
        <v>10</v>
      </c>
      <c r="F51" s="65" t="s">
        <v>2</v>
      </c>
      <c r="G51" s="205">
        <v>95.2</v>
      </c>
      <c r="H51">
        <v>98.5</v>
      </c>
      <c r="I51" s="65" t="s">
        <v>61</v>
      </c>
      <c r="J51" s="75">
        <v>96.1</v>
      </c>
      <c r="K51">
        <v>11</v>
      </c>
    </row>
    <row r="52" spans="3:11" ht="15.75">
      <c r="C52" s="65" t="s">
        <v>17</v>
      </c>
      <c r="D52" s="205">
        <v>93.3</v>
      </c>
      <c r="E52">
        <v>11</v>
      </c>
      <c r="F52" s="65" t="s">
        <v>17</v>
      </c>
      <c r="G52" s="205">
        <v>93.3</v>
      </c>
      <c r="H52">
        <v>98.5</v>
      </c>
      <c r="I52" s="65" t="s">
        <v>65</v>
      </c>
      <c r="J52" s="75">
        <v>94.2</v>
      </c>
      <c r="K52">
        <v>12</v>
      </c>
    </row>
    <row r="53" spans="3:11" ht="15.75">
      <c r="C53" s="65" t="s">
        <v>64</v>
      </c>
      <c r="D53" s="206">
        <v>93</v>
      </c>
      <c r="E53">
        <v>12</v>
      </c>
      <c r="F53" s="65" t="s">
        <v>64</v>
      </c>
      <c r="G53" s="206">
        <v>93</v>
      </c>
      <c r="H53">
        <v>98.5</v>
      </c>
      <c r="I53" s="65" t="s">
        <v>63</v>
      </c>
      <c r="J53" s="75">
        <v>93.7</v>
      </c>
      <c r="K53">
        <v>13</v>
      </c>
    </row>
    <row r="54" spans="3:11" ht="15.75">
      <c r="C54" s="65" t="s">
        <v>63</v>
      </c>
      <c r="D54" s="205">
        <v>90.8</v>
      </c>
      <c r="E54">
        <v>13</v>
      </c>
      <c r="F54" s="65" t="s">
        <v>63</v>
      </c>
      <c r="G54" s="205">
        <v>90.8</v>
      </c>
      <c r="H54">
        <v>98.5</v>
      </c>
      <c r="I54" s="65" t="s">
        <v>17</v>
      </c>
      <c r="J54" s="75">
        <v>88.8</v>
      </c>
      <c r="K54">
        <v>14</v>
      </c>
    </row>
    <row r="56" ht="12.75">
      <c r="D56">
        <v>2009</v>
      </c>
    </row>
    <row r="57" spans="3:5" ht="12.75">
      <c r="C57" t="s">
        <v>15</v>
      </c>
      <c r="D57" t="s">
        <v>74</v>
      </c>
      <c r="E57" t="s">
        <v>16</v>
      </c>
    </row>
    <row r="58" spans="3:5" ht="15.75">
      <c r="C58" s="65" t="s">
        <v>9</v>
      </c>
      <c r="D58" s="75">
        <v>106.2</v>
      </c>
      <c r="E58">
        <v>1</v>
      </c>
    </row>
    <row r="59" spans="3:5" ht="15.75">
      <c r="C59" s="65" t="s">
        <v>2</v>
      </c>
      <c r="D59" s="75">
        <v>103</v>
      </c>
      <c r="E59">
        <v>2</v>
      </c>
    </row>
    <row r="60" spans="3:5" ht="15.75">
      <c r="C60" s="65" t="s">
        <v>62</v>
      </c>
      <c r="D60" s="75">
        <v>102.5</v>
      </c>
      <c r="E60">
        <v>3</v>
      </c>
    </row>
    <row r="61" spans="3:5" ht="15.75">
      <c r="C61" s="65" t="s">
        <v>6</v>
      </c>
      <c r="D61" s="75">
        <v>102.4</v>
      </c>
      <c r="E61">
        <v>4</v>
      </c>
    </row>
    <row r="62" spans="3:5" ht="15.75">
      <c r="C62" s="65" t="s">
        <v>12</v>
      </c>
      <c r="D62" s="75">
        <v>101</v>
      </c>
      <c r="E62">
        <v>5</v>
      </c>
    </row>
    <row r="63" spans="3:5" ht="15.75">
      <c r="C63" s="65" t="s">
        <v>4</v>
      </c>
      <c r="D63" s="75">
        <v>100.5</v>
      </c>
      <c r="E63">
        <v>6</v>
      </c>
    </row>
    <row r="64" spans="3:5" ht="15.75">
      <c r="C64" s="66" t="s">
        <v>1</v>
      </c>
      <c r="D64" s="75">
        <v>100</v>
      </c>
      <c r="E64">
        <v>6</v>
      </c>
    </row>
    <row r="65" spans="3:5" ht="15.75">
      <c r="C65" s="65" t="s">
        <v>14</v>
      </c>
      <c r="D65" s="75">
        <v>98.8</v>
      </c>
      <c r="E65">
        <v>7</v>
      </c>
    </row>
    <row r="66" spans="3:5" ht="15.75">
      <c r="C66" s="65" t="s">
        <v>64</v>
      </c>
      <c r="D66" s="75">
        <v>97.4</v>
      </c>
      <c r="E66">
        <v>8</v>
      </c>
    </row>
    <row r="67" spans="3:5" ht="15.75">
      <c r="C67" s="65" t="s">
        <v>60</v>
      </c>
      <c r="D67" s="75">
        <v>96.6</v>
      </c>
      <c r="E67">
        <v>10</v>
      </c>
    </row>
    <row r="68" spans="3:5" ht="15.75">
      <c r="C68" s="65" t="s">
        <v>61</v>
      </c>
      <c r="D68" s="75">
        <v>96.1</v>
      </c>
      <c r="E68">
        <v>11</v>
      </c>
    </row>
    <row r="69" spans="3:5" ht="15.75">
      <c r="C69" s="65" t="s">
        <v>65</v>
      </c>
      <c r="D69" s="75">
        <v>94.2</v>
      </c>
      <c r="E69">
        <v>12</v>
      </c>
    </row>
    <row r="70" spans="3:5" ht="15.75">
      <c r="C70" s="65" t="s">
        <v>63</v>
      </c>
      <c r="D70" s="75">
        <v>93.7</v>
      </c>
      <c r="E70">
        <v>13</v>
      </c>
    </row>
    <row r="71" spans="3:5" ht="15.75">
      <c r="C71" s="65" t="s">
        <v>17</v>
      </c>
      <c r="D71" s="75">
        <v>88.8</v>
      </c>
      <c r="E71">
        <v>14</v>
      </c>
    </row>
  </sheetData>
  <sheetProtection/>
  <mergeCells count="1">
    <mergeCell ref="A1:H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Header>&amp;R16</oddHeader>
  </headerFooter>
  <colBreaks count="1" manualBreakCount="1">
    <brk id="17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71"/>
  <sheetViews>
    <sheetView workbookViewId="0" topLeftCell="A1">
      <selection activeCell="D7" sqref="D7:F7"/>
    </sheetView>
  </sheetViews>
  <sheetFormatPr defaultColWidth="9.33203125" defaultRowHeight="12.75"/>
  <cols>
    <col min="1" max="1" width="5.83203125" style="0" customWidth="1"/>
    <col min="2" max="2" width="8.33203125" style="0" customWidth="1"/>
    <col min="3" max="3" width="19.83203125" style="0" customWidth="1"/>
    <col min="4" max="4" width="16.66015625" style="0" customWidth="1"/>
    <col min="5" max="5" width="16.16015625" style="0" customWidth="1"/>
    <col min="6" max="6" width="18" style="0" customWidth="1"/>
    <col min="7" max="7" width="11.5" style="0" customWidth="1"/>
    <col min="9" max="9" width="24.66015625" style="0" customWidth="1"/>
  </cols>
  <sheetData>
    <row r="1" spans="1:11" ht="15.75">
      <c r="A1" s="222" t="s">
        <v>111</v>
      </c>
      <c r="B1" s="222"/>
      <c r="C1" s="222"/>
      <c r="D1" s="222"/>
      <c r="E1" s="222"/>
      <c r="F1" s="222"/>
      <c r="G1" s="222"/>
      <c r="H1" s="222"/>
      <c r="I1" s="16"/>
      <c r="J1" s="16"/>
      <c r="K1" s="16"/>
    </row>
    <row r="2" spans="1:6" ht="51">
      <c r="A2" s="1"/>
      <c r="B2" s="1"/>
      <c r="C2" s="11"/>
      <c r="D2" s="12" t="s">
        <v>112</v>
      </c>
      <c r="E2" s="12" t="s">
        <v>113</v>
      </c>
      <c r="F2" s="12" t="s">
        <v>114</v>
      </c>
    </row>
    <row r="3" spans="3:6" ht="19.5" customHeight="1">
      <c r="C3" s="65" t="s">
        <v>2</v>
      </c>
      <c r="D3" s="68">
        <v>3024</v>
      </c>
      <c r="E3" s="211">
        <v>3031</v>
      </c>
      <c r="F3" s="77">
        <v>101.4</v>
      </c>
    </row>
    <row r="4" spans="3:6" ht="18.75" customHeight="1">
      <c r="C4" s="65" t="s">
        <v>17</v>
      </c>
      <c r="D4" s="68">
        <v>3455</v>
      </c>
      <c r="E4" s="211">
        <v>3247</v>
      </c>
      <c r="F4" s="77">
        <v>106.2</v>
      </c>
    </row>
    <row r="5" spans="3:6" ht="18.75" customHeight="1">
      <c r="C5" s="65" t="s">
        <v>12</v>
      </c>
      <c r="D5" s="68">
        <v>3320</v>
      </c>
      <c r="E5" s="211">
        <v>3109</v>
      </c>
      <c r="F5" s="77">
        <v>106.8</v>
      </c>
    </row>
    <row r="6" spans="3:6" ht="19.5" customHeight="1">
      <c r="C6" s="65" t="s">
        <v>6</v>
      </c>
      <c r="D6" s="212">
        <v>3738</v>
      </c>
      <c r="E6" s="213">
        <v>3564</v>
      </c>
      <c r="F6" s="113">
        <v>104.9</v>
      </c>
    </row>
    <row r="7" spans="3:6" ht="18" customHeight="1">
      <c r="C7" s="66" t="s">
        <v>1</v>
      </c>
      <c r="D7" s="227">
        <v>3615</v>
      </c>
      <c r="E7" s="228">
        <v>3434</v>
      </c>
      <c r="F7" s="204">
        <v>105.3</v>
      </c>
    </row>
    <row r="8" spans="3:6" ht="21.75" customHeight="1">
      <c r="C8" s="65" t="s">
        <v>4</v>
      </c>
      <c r="D8" s="214">
        <v>3362</v>
      </c>
      <c r="E8" s="211">
        <v>3403</v>
      </c>
      <c r="F8" s="77">
        <v>107.1</v>
      </c>
    </row>
    <row r="9" spans="3:6" ht="20.25" customHeight="1">
      <c r="C9" s="65" t="s">
        <v>14</v>
      </c>
      <c r="D9" s="214">
        <v>3388</v>
      </c>
      <c r="E9" s="211">
        <v>3362</v>
      </c>
      <c r="F9" s="77">
        <v>107.4</v>
      </c>
    </row>
    <row r="10" spans="3:6" ht="19.5" customHeight="1">
      <c r="C10" s="65" t="s">
        <v>60</v>
      </c>
      <c r="D10" s="68">
        <v>3700</v>
      </c>
      <c r="E10" s="211">
        <v>3414</v>
      </c>
      <c r="F10" s="77">
        <v>108.3</v>
      </c>
    </row>
    <row r="11" spans="3:6" ht="20.25" customHeight="1">
      <c r="C11" s="65" t="s">
        <v>61</v>
      </c>
      <c r="D11" s="212">
        <v>3281</v>
      </c>
      <c r="E11" s="211">
        <v>3177</v>
      </c>
      <c r="F11" s="113">
        <v>103.3</v>
      </c>
    </row>
    <row r="12" spans="3:6" ht="20.25" customHeight="1">
      <c r="C12" s="65" t="s">
        <v>62</v>
      </c>
      <c r="D12" s="68">
        <v>2423</v>
      </c>
      <c r="E12" s="211">
        <v>2355</v>
      </c>
      <c r="F12" s="77">
        <v>102.9</v>
      </c>
    </row>
    <row r="13" spans="3:6" ht="21" customHeight="1">
      <c r="C13" s="65" t="s">
        <v>63</v>
      </c>
      <c r="D13" s="68">
        <v>2687</v>
      </c>
      <c r="E13" s="211">
        <v>2640</v>
      </c>
      <c r="F13" s="77">
        <v>101.9</v>
      </c>
    </row>
    <row r="14" spans="3:6" ht="20.25" customHeight="1">
      <c r="C14" s="65" t="s">
        <v>64</v>
      </c>
      <c r="D14" s="215">
        <v>2934</v>
      </c>
      <c r="E14" s="211">
        <v>2863</v>
      </c>
      <c r="F14" s="113">
        <v>102.4</v>
      </c>
    </row>
    <row r="15" spans="3:6" ht="20.25" customHeight="1">
      <c r="C15" s="65" t="s">
        <v>9</v>
      </c>
      <c r="D15" s="68">
        <v>3401</v>
      </c>
      <c r="E15" s="211">
        <v>3294</v>
      </c>
      <c r="F15" s="77">
        <v>103.3</v>
      </c>
    </row>
    <row r="16" spans="3:6" ht="18.75" customHeight="1">
      <c r="C16" s="65" t="s">
        <v>65</v>
      </c>
      <c r="D16" s="212">
        <v>2768</v>
      </c>
      <c r="E16" s="211">
        <v>2711</v>
      </c>
      <c r="F16" s="113">
        <v>102.1</v>
      </c>
    </row>
    <row r="17" ht="19.5" customHeight="1"/>
    <row r="18" ht="21" customHeight="1"/>
    <row r="19" ht="19.5" customHeight="1"/>
    <row r="20" ht="21.75" customHeight="1"/>
    <row r="21" ht="15.75" customHeight="1"/>
    <row r="22" ht="18" customHeight="1"/>
    <row r="23" ht="18.75" customHeight="1"/>
    <row r="24" ht="17.25" customHeight="1">
      <c r="K24" s="2"/>
    </row>
    <row r="25" ht="17.25" customHeight="1">
      <c r="K25" s="2"/>
    </row>
    <row r="26" ht="15.75" customHeight="1">
      <c r="K26" s="2"/>
    </row>
    <row r="27" ht="16.5" customHeight="1">
      <c r="K27" s="3"/>
    </row>
    <row r="28" ht="16.5" customHeight="1">
      <c r="K28" s="2"/>
    </row>
    <row r="29" ht="18.75" customHeight="1">
      <c r="K29" s="2"/>
    </row>
    <row r="30" ht="18" customHeight="1">
      <c r="K30" s="2"/>
    </row>
    <row r="31" ht="18" customHeight="1">
      <c r="K31" s="2"/>
    </row>
    <row r="32" ht="16.5" customHeight="1">
      <c r="K32" s="2"/>
    </row>
    <row r="33" ht="14.25" customHeight="1">
      <c r="K33" s="2"/>
    </row>
    <row r="34" ht="17.25" customHeight="1">
      <c r="K34" s="2"/>
    </row>
    <row r="35" ht="12.75">
      <c r="K35" s="2"/>
    </row>
    <row r="36" ht="12.75">
      <c r="K36" s="2"/>
    </row>
    <row r="37" ht="12.75">
      <c r="K37" s="2"/>
    </row>
    <row r="38" ht="12.75">
      <c r="C38" t="s">
        <v>115</v>
      </c>
    </row>
    <row r="39" spans="4:10" ht="12.75">
      <c r="D39">
        <v>2010</v>
      </c>
      <c r="G39">
        <v>2010</v>
      </c>
      <c r="J39">
        <v>2009</v>
      </c>
    </row>
    <row r="40" spans="3:11" ht="12.75">
      <c r="C40" t="s">
        <v>15</v>
      </c>
      <c r="D40" t="s">
        <v>74</v>
      </c>
      <c r="E40" s="33" t="s">
        <v>16</v>
      </c>
      <c r="G40" t="s">
        <v>74</v>
      </c>
      <c r="H40" t="s">
        <v>16</v>
      </c>
      <c r="I40" t="s">
        <v>15</v>
      </c>
      <c r="J40" t="s">
        <v>74</v>
      </c>
      <c r="K40" t="s">
        <v>16</v>
      </c>
    </row>
    <row r="41" spans="3:11" ht="19.5" customHeight="1">
      <c r="C41" s="65" t="s">
        <v>6</v>
      </c>
      <c r="D41" s="212">
        <v>3738</v>
      </c>
      <c r="E41">
        <v>1</v>
      </c>
      <c r="F41" s="65" t="s">
        <v>6</v>
      </c>
      <c r="G41" s="212">
        <v>3738</v>
      </c>
      <c r="I41" s="65" t="s">
        <v>6</v>
      </c>
      <c r="J41" s="213">
        <v>3564</v>
      </c>
      <c r="K41">
        <v>1</v>
      </c>
    </row>
    <row r="42" spans="3:11" ht="19.5" customHeight="1">
      <c r="C42" s="65" t="s">
        <v>60</v>
      </c>
      <c r="D42" s="68">
        <v>3700</v>
      </c>
      <c r="E42">
        <v>2</v>
      </c>
      <c r="F42" s="65" t="s">
        <v>60</v>
      </c>
      <c r="G42" s="68">
        <v>3700</v>
      </c>
      <c r="I42" s="66" t="s">
        <v>1</v>
      </c>
      <c r="J42" s="211">
        <v>3434</v>
      </c>
      <c r="K42">
        <v>2</v>
      </c>
    </row>
    <row r="43" spans="3:11" ht="16.5" customHeight="1">
      <c r="C43" s="66" t="s">
        <v>1</v>
      </c>
      <c r="D43" s="68">
        <v>3615</v>
      </c>
      <c r="E43">
        <v>3</v>
      </c>
      <c r="F43" s="66" t="s">
        <v>1</v>
      </c>
      <c r="G43" s="68">
        <v>3615</v>
      </c>
      <c r="I43" s="65" t="s">
        <v>60</v>
      </c>
      <c r="J43" s="211">
        <v>3414</v>
      </c>
      <c r="K43">
        <v>3</v>
      </c>
    </row>
    <row r="44" spans="3:11" ht="17.25" customHeight="1">
      <c r="C44" s="65" t="s">
        <v>17</v>
      </c>
      <c r="D44" s="68">
        <v>3455</v>
      </c>
      <c r="E44">
        <v>4</v>
      </c>
      <c r="F44" s="65" t="s">
        <v>17</v>
      </c>
      <c r="G44" s="68">
        <v>3455</v>
      </c>
      <c r="I44" s="65" t="s">
        <v>4</v>
      </c>
      <c r="J44" s="211">
        <v>3403</v>
      </c>
      <c r="K44">
        <v>4</v>
      </c>
    </row>
    <row r="45" spans="3:11" ht="18" customHeight="1">
      <c r="C45" s="65" t="s">
        <v>9</v>
      </c>
      <c r="D45" s="68">
        <v>3401</v>
      </c>
      <c r="E45">
        <v>5</v>
      </c>
      <c r="F45" s="65" t="s">
        <v>9</v>
      </c>
      <c r="G45" s="68">
        <v>3401</v>
      </c>
      <c r="I45" s="65" t="s">
        <v>14</v>
      </c>
      <c r="J45" s="211">
        <v>3362</v>
      </c>
      <c r="K45">
        <v>5</v>
      </c>
    </row>
    <row r="46" spans="3:11" ht="16.5" customHeight="1">
      <c r="C46" s="65" t="s">
        <v>14</v>
      </c>
      <c r="D46" s="214">
        <v>3388</v>
      </c>
      <c r="E46">
        <v>6</v>
      </c>
      <c r="F46" s="65" t="s">
        <v>14</v>
      </c>
      <c r="G46" s="214">
        <v>3388</v>
      </c>
      <c r="I46" s="65" t="s">
        <v>9</v>
      </c>
      <c r="J46" s="211">
        <v>3294</v>
      </c>
      <c r="K46">
        <v>6</v>
      </c>
    </row>
    <row r="47" spans="3:11" ht="16.5" customHeight="1">
      <c r="C47" s="65" t="s">
        <v>4</v>
      </c>
      <c r="D47" s="214">
        <v>3362</v>
      </c>
      <c r="E47">
        <v>7</v>
      </c>
      <c r="F47" s="65" t="s">
        <v>4</v>
      </c>
      <c r="G47" s="214">
        <v>3362</v>
      </c>
      <c r="I47" s="65" t="s">
        <v>17</v>
      </c>
      <c r="J47" s="211">
        <v>3247</v>
      </c>
      <c r="K47">
        <v>7</v>
      </c>
    </row>
    <row r="48" spans="3:11" ht="19.5" customHeight="1">
      <c r="C48" s="65" t="s">
        <v>12</v>
      </c>
      <c r="D48" s="68">
        <v>3320</v>
      </c>
      <c r="E48">
        <v>8</v>
      </c>
      <c r="F48" s="65" t="s">
        <v>12</v>
      </c>
      <c r="G48" s="68">
        <v>3320</v>
      </c>
      <c r="I48" s="65" t="s">
        <v>61</v>
      </c>
      <c r="J48" s="211">
        <v>3177</v>
      </c>
      <c r="K48">
        <v>8</v>
      </c>
    </row>
    <row r="49" spans="3:11" ht="17.25" customHeight="1">
      <c r="C49" s="65" t="s">
        <v>61</v>
      </c>
      <c r="D49" s="212">
        <v>3281</v>
      </c>
      <c r="E49">
        <v>8</v>
      </c>
      <c r="F49" s="65" t="s">
        <v>61</v>
      </c>
      <c r="G49" s="212">
        <v>3281</v>
      </c>
      <c r="I49" s="65" t="s">
        <v>12</v>
      </c>
      <c r="J49" s="211">
        <v>3109</v>
      </c>
      <c r="K49">
        <v>9</v>
      </c>
    </row>
    <row r="50" spans="3:11" ht="15.75" customHeight="1">
      <c r="C50" s="65" t="s">
        <v>2</v>
      </c>
      <c r="D50" s="68">
        <v>3024</v>
      </c>
      <c r="E50">
        <v>9</v>
      </c>
      <c r="F50" s="65" t="s">
        <v>2</v>
      </c>
      <c r="G50" s="68">
        <v>3024</v>
      </c>
      <c r="I50" s="65" t="s">
        <v>2</v>
      </c>
      <c r="J50" s="211">
        <v>3031</v>
      </c>
      <c r="K50">
        <v>10</v>
      </c>
    </row>
    <row r="51" spans="3:11" ht="14.25" customHeight="1">
      <c r="C51" s="65" t="s">
        <v>64</v>
      </c>
      <c r="D51" s="215">
        <v>2934</v>
      </c>
      <c r="E51">
        <v>10</v>
      </c>
      <c r="F51" s="65" t="s">
        <v>64</v>
      </c>
      <c r="G51" s="215">
        <v>2934</v>
      </c>
      <c r="I51" s="65" t="s">
        <v>64</v>
      </c>
      <c r="J51" s="211">
        <v>2863</v>
      </c>
      <c r="K51">
        <v>11</v>
      </c>
    </row>
    <row r="52" spans="3:11" ht="17.25" customHeight="1">
      <c r="C52" s="65" t="s">
        <v>65</v>
      </c>
      <c r="D52" s="212">
        <v>2768</v>
      </c>
      <c r="E52">
        <v>11</v>
      </c>
      <c r="F52" s="65" t="s">
        <v>65</v>
      </c>
      <c r="G52" s="212">
        <v>2768</v>
      </c>
      <c r="I52" s="65" t="s">
        <v>65</v>
      </c>
      <c r="J52" s="211">
        <v>2711</v>
      </c>
      <c r="K52">
        <v>12</v>
      </c>
    </row>
    <row r="53" spans="3:11" ht="16.5" customHeight="1">
      <c r="C53" s="65" t="s">
        <v>63</v>
      </c>
      <c r="D53" s="68">
        <v>2687</v>
      </c>
      <c r="E53">
        <v>12</v>
      </c>
      <c r="F53" s="65" t="s">
        <v>63</v>
      </c>
      <c r="G53" s="68">
        <v>2687</v>
      </c>
      <c r="I53" s="65" t="s">
        <v>63</v>
      </c>
      <c r="J53" s="211">
        <v>2640</v>
      </c>
      <c r="K53">
        <v>13</v>
      </c>
    </row>
    <row r="54" spans="3:11" ht="15" customHeight="1">
      <c r="C54" s="65" t="s">
        <v>62</v>
      </c>
      <c r="D54" s="68">
        <v>2423</v>
      </c>
      <c r="E54">
        <v>13</v>
      </c>
      <c r="F54" s="65" t="s">
        <v>62</v>
      </c>
      <c r="G54" s="68">
        <v>2423</v>
      </c>
      <c r="I54" s="65" t="s">
        <v>62</v>
      </c>
      <c r="J54" s="211">
        <v>2355</v>
      </c>
      <c r="K54">
        <v>14</v>
      </c>
    </row>
    <row r="56" ht="12.75">
      <c r="D56">
        <v>2009</v>
      </c>
    </row>
    <row r="57" spans="3:5" ht="12.75">
      <c r="C57" t="s">
        <v>15</v>
      </c>
      <c r="D57" t="s">
        <v>74</v>
      </c>
      <c r="E57" t="s">
        <v>16</v>
      </c>
    </row>
    <row r="58" spans="3:5" ht="15.75">
      <c r="C58" s="65" t="s">
        <v>6</v>
      </c>
      <c r="D58" s="213">
        <v>3564</v>
      </c>
      <c r="E58">
        <v>1</v>
      </c>
    </row>
    <row r="59" spans="3:5" ht="15.75">
      <c r="C59" s="66" t="s">
        <v>1</v>
      </c>
      <c r="D59" s="211">
        <v>3434</v>
      </c>
      <c r="E59">
        <v>2</v>
      </c>
    </row>
    <row r="60" spans="3:5" ht="15.75">
      <c r="C60" s="65" t="s">
        <v>60</v>
      </c>
      <c r="D60" s="211">
        <v>3414</v>
      </c>
      <c r="E60">
        <v>3</v>
      </c>
    </row>
    <row r="61" spans="3:5" ht="15.75">
      <c r="C61" s="65" t="s">
        <v>4</v>
      </c>
      <c r="D61" s="211">
        <v>3403</v>
      </c>
      <c r="E61">
        <v>4</v>
      </c>
    </row>
    <row r="62" spans="3:5" ht="15.75">
      <c r="C62" s="65" t="s">
        <v>14</v>
      </c>
      <c r="D62" s="211">
        <v>3362</v>
      </c>
      <c r="E62">
        <v>5</v>
      </c>
    </row>
    <row r="63" spans="3:5" ht="15.75">
      <c r="C63" s="65" t="s">
        <v>9</v>
      </c>
      <c r="D63" s="211">
        <v>3294</v>
      </c>
      <c r="E63">
        <v>6</v>
      </c>
    </row>
    <row r="64" spans="3:5" ht="15.75">
      <c r="C64" s="65" t="s">
        <v>17</v>
      </c>
      <c r="D64" s="211">
        <v>3247</v>
      </c>
      <c r="E64">
        <v>7</v>
      </c>
    </row>
    <row r="65" spans="3:5" ht="15.75">
      <c r="C65" s="65" t="s">
        <v>61</v>
      </c>
      <c r="D65" s="211">
        <v>3177</v>
      </c>
      <c r="E65">
        <v>8</v>
      </c>
    </row>
    <row r="66" spans="3:5" ht="15.75">
      <c r="C66" s="65" t="s">
        <v>12</v>
      </c>
      <c r="D66" s="211">
        <v>3109</v>
      </c>
      <c r="E66">
        <v>9</v>
      </c>
    </row>
    <row r="67" spans="3:5" ht="15.75">
      <c r="C67" s="65" t="s">
        <v>2</v>
      </c>
      <c r="D67" s="211">
        <v>3031</v>
      </c>
      <c r="E67">
        <v>10</v>
      </c>
    </row>
    <row r="68" spans="3:5" ht="15.75">
      <c r="C68" s="65" t="s">
        <v>64</v>
      </c>
      <c r="D68" s="211">
        <v>2863</v>
      </c>
      <c r="E68">
        <v>11</v>
      </c>
    </row>
    <row r="69" spans="3:5" ht="15.75">
      <c r="C69" s="65" t="s">
        <v>65</v>
      </c>
      <c r="D69" s="211">
        <v>2711</v>
      </c>
      <c r="E69">
        <v>12</v>
      </c>
    </row>
    <row r="70" spans="3:5" ht="15.75">
      <c r="C70" s="65" t="s">
        <v>63</v>
      </c>
      <c r="D70" s="211">
        <v>2640</v>
      </c>
      <c r="E70">
        <v>13</v>
      </c>
    </row>
    <row r="71" spans="3:5" ht="15.75">
      <c r="C71" s="65" t="s">
        <v>62</v>
      </c>
      <c r="D71" s="211">
        <v>2355</v>
      </c>
      <c r="E71">
        <v>14</v>
      </c>
    </row>
  </sheetData>
  <sheetProtection/>
  <mergeCells count="1">
    <mergeCell ref="A1:H1"/>
  </mergeCells>
  <printOptions/>
  <pageMargins left="0.75" right="0.75" top="0.8333333333333334" bottom="1" header="0.5" footer="0.5"/>
  <pageSetup horizontalDpi="600" verticalDpi="600" orientation="portrait" paperSize="9" r:id="rId2"/>
  <headerFooter alignWithMargins="0">
    <oddHeader>&amp;R17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N_Shadrina</dc:creator>
  <cp:keywords/>
  <dc:description/>
  <cp:lastModifiedBy>N_Shadrina</cp:lastModifiedBy>
  <cp:lastPrinted>2010-12-02T11:24:54Z</cp:lastPrinted>
  <dcterms:created xsi:type="dcterms:W3CDTF">2007-07-26T05:47:54Z</dcterms:created>
  <dcterms:modified xsi:type="dcterms:W3CDTF">2010-12-02T11:27:51Z</dcterms:modified>
  <cp:category/>
  <cp:version/>
  <cp:contentType/>
  <cp:contentStatus/>
</cp:coreProperties>
</file>