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drawings/drawing28.xml" ContentType="application/vnd.openxmlformats-officedocument.drawing+xml"/>
  <Override PartName="/xl/worksheets/sheet21.xml" ContentType="application/vnd.openxmlformats-officedocument.spreadsheetml.worksheet+xml"/>
  <Override PartName="/xl/drawings/drawing29.xml" ContentType="application/vnd.openxmlformats-officedocument.drawing+xml"/>
  <Override PartName="/xl/worksheets/sheet22.xml" ContentType="application/vnd.openxmlformats-officedocument.spreadsheetml.worksheet+xml"/>
  <Override PartName="/xl/drawings/drawing3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3.xml" ContentType="application/vnd.openxmlformats-officedocument.drawing+xml"/>
  <Override PartName="/xl/worksheets/sheet25.xml" ContentType="application/vnd.openxmlformats-officedocument.spreadsheetml.worksheet+xml"/>
  <Override PartName="/xl/drawings/drawing35.xml" ContentType="application/vnd.openxmlformats-officedocument.drawing+xml"/>
  <Override PartName="/xl/worksheets/sheet26.xml" ContentType="application/vnd.openxmlformats-officedocument.spreadsheetml.worksheet+xml"/>
  <Override PartName="/xl/drawings/drawing37.xml" ContentType="application/vnd.openxmlformats-officedocument.drawing+xml"/>
  <Override PartName="/xl/worksheets/sheet27.xml" ContentType="application/vnd.openxmlformats-officedocument.spreadsheetml.worksheet+xml"/>
  <Override PartName="/xl/drawings/drawing39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10" windowWidth="7530" windowHeight="4965" activeTab="0"/>
  </bookViews>
  <sheets>
    <sheet name="Рейтинг 1" sheetId="1" r:id="rId1"/>
    <sheet name="инд.произ." sheetId="2" r:id="rId2"/>
    <sheet name="инд.доб." sheetId="3" r:id="rId3"/>
    <sheet name="инд.обр." sheetId="4" r:id="rId4"/>
    <sheet name="Рейтинг 2" sheetId="5" r:id="rId5"/>
    <sheet name="мясо" sheetId="6" r:id="rId6"/>
    <sheet name="молоко" sheetId="7" r:id="rId7"/>
    <sheet name="КРС" sheetId="8" r:id="rId8"/>
    <sheet name="свиньи" sheetId="9" r:id="rId9"/>
    <sheet name="Рейтинг 3 " sheetId="10" r:id="rId10"/>
    <sheet name="фин. рез." sheetId="11" r:id="rId11"/>
    <sheet name="убыт. орг." sheetId="12" r:id="rId12"/>
    <sheet name="Рейтинг 4" sheetId="13" r:id="rId13"/>
    <sheet name="безработица" sheetId="14" r:id="rId14"/>
    <sheet name="инфляция" sheetId="15" r:id="rId15"/>
    <sheet name="доходы" sheetId="16" r:id="rId16"/>
    <sheet name="зарплата" sheetId="17" r:id="rId17"/>
    <sheet name="Рейтинг 5" sheetId="18" r:id="rId18"/>
    <sheet name="розн.торговля" sheetId="19" r:id="rId19"/>
    <sheet name="общ.питание" sheetId="20" r:id="rId20"/>
    <sheet name="пл.услуги" sheetId="21" r:id="rId21"/>
    <sheet name="жилье" sheetId="22" r:id="rId22"/>
    <sheet name="Рейтинг 6" sheetId="23" r:id="rId23"/>
    <sheet name="родившиеся" sheetId="24" r:id="rId24"/>
    <sheet name="умершие" sheetId="25" r:id="rId25"/>
    <sheet name="млад.смертность" sheetId="26" r:id="rId26"/>
    <sheet name="ест.прирост" sheetId="27" r:id="rId27"/>
    <sheet name="Лист3" sheetId="28" r:id="rId28"/>
  </sheets>
  <externalReferences>
    <externalReference r:id="rId31"/>
  </externalReferences>
  <definedNames>
    <definedName name="_xlnm.Print_Area" localSheetId="13">'безработица'!$A$1:$H$38</definedName>
    <definedName name="_xlnm.Print_Area" localSheetId="15">'доходы'!$A$1:$H$38</definedName>
    <definedName name="_xlnm.Print_Area" localSheetId="26">'ест.прирост'!$A$1:$H$38</definedName>
    <definedName name="_xlnm.Print_Area" localSheetId="21">'жилье'!$A$1:$H$37</definedName>
    <definedName name="_xlnm.Print_Area" localSheetId="16">'зарплата'!$A$1:$H$37</definedName>
    <definedName name="_xlnm.Print_Area" localSheetId="2">'инд.доб.'!$A$1:$H$37</definedName>
    <definedName name="_xlnm.Print_Area" localSheetId="3">'инд.обр.'!$A$1:$H$37</definedName>
    <definedName name="_xlnm.Print_Area" localSheetId="1">'инд.произ.'!$A$1:$H$36</definedName>
    <definedName name="_xlnm.Print_Area" localSheetId="14">'инфляция'!$A$1:$H$38</definedName>
    <definedName name="_xlnm.Print_Area" localSheetId="7">'КРС'!$A$1:$H$36</definedName>
    <definedName name="_xlnm.Print_Area" localSheetId="25">'млад.смертность'!$A$1:$H$38</definedName>
    <definedName name="_xlnm.Print_Area" localSheetId="6">'молоко'!$A$1:$H$37</definedName>
    <definedName name="_xlnm.Print_Area" localSheetId="5">'мясо'!$A$1:$H$36</definedName>
    <definedName name="_xlnm.Print_Area" localSheetId="19">'общ.питание'!$A$1:$H$37</definedName>
    <definedName name="_xlnm.Print_Area" localSheetId="20">'пл.услуги'!$A$1:$H$37</definedName>
    <definedName name="_xlnm.Print_Area" localSheetId="4">'Рейтинг 2'!$A$1:$F$30</definedName>
    <definedName name="_xlnm.Print_Area" localSheetId="12">'Рейтинг 4'!$A$1:$F$30</definedName>
    <definedName name="_xlnm.Print_Area" localSheetId="23">'родившиеся'!$A$1:$H$38</definedName>
    <definedName name="_xlnm.Print_Area" localSheetId="18">'розн.торговля'!$A$1:$H$37</definedName>
    <definedName name="_xlnm.Print_Area" localSheetId="8">'свиньи'!$A$1:$H$37</definedName>
    <definedName name="_xlnm.Print_Area" localSheetId="11">'убыт. орг.'!$A$1:$H$36</definedName>
    <definedName name="_xlnm.Print_Area" localSheetId="24">'умершие'!$A$1:$H$38</definedName>
    <definedName name="_xlnm.Print_Area" localSheetId="10">'фин. рез.'!$A$1:$H$36</definedName>
  </definedNames>
  <calcPr fullCalcOnLoad="1"/>
</workbook>
</file>

<file path=xl/sharedStrings.xml><?xml version="1.0" encoding="utf-8"?>
<sst xmlns="http://schemas.openxmlformats.org/spreadsheetml/2006/main" count="1950" uniqueCount="111">
  <si>
    <t>родившиеся</t>
  </si>
  <si>
    <t>Удмуртия</t>
  </si>
  <si>
    <t>Башкортостан</t>
  </si>
  <si>
    <t>Оренбургская</t>
  </si>
  <si>
    <t>Чувашия</t>
  </si>
  <si>
    <t>Самарская</t>
  </si>
  <si>
    <t>Татарстан</t>
  </si>
  <si>
    <t>Кировская</t>
  </si>
  <si>
    <t>Нижегородская</t>
  </si>
  <si>
    <t>Саратовская</t>
  </si>
  <si>
    <t>Ульяновская</t>
  </si>
  <si>
    <t>Пензенская</t>
  </si>
  <si>
    <t>Мордовия</t>
  </si>
  <si>
    <t>Россия</t>
  </si>
  <si>
    <t>Пермский край</t>
  </si>
  <si>
    <t>субъекты</t>
  </si>
  <si>
    <t>место</t>
  </si>
  <si>
    <t>Марий Эл</t>
  </si>
  <si>
    <t>умершие</t>
  </si>
  <si>
    <t>младенческая смертность</t>
  </si>
  <si>
    <t>естественный прирост</t>
  </si>
  <si>
    <t>Рейтинг субъектов ПФО по демографическим показателям</t>
  </si>
  <si>
    <t>разница, проц.пункт</t>
  </si>
  <si>
    <r>
      <t xml:space="preserve">Коэффициент рождаемости </t>
    </r>
    <r>
      <rPr>
        <sz val="12"/>
        <rFont val="Times New Roman"/>
        <family val="1"/>
      </rPr>
      <t>(на 1000 населения)</t>
    </r>
  </si>
  <si>
    <r>
      <t xml:space="preserve">Коэффициент смертности </t>
    </r>
    <r>
      <rPr>
        <sz val="12"/>
        <rFont val="Times New Roman"/>
        <family val="1"/>
      </rPr>
      <t>(на 1000 населения)</t>
    </r>
  </si>
  <si>
    <r>
      <t xml:space="preserve">Умершие в возрасте до одного года </t>
    </r>
    <r>
      <rPr>
        <sz val="12"/>
        <rFont val="Times New Roman"/>
        <family val="1"/>
      </rPr>
      <t>на 1000 родившихся</t>
    </r>
  </si>
  <si>
    <r>
      <t xml:space="preserve">Естественный прирост (+), убыль (-) населения </t>
    </r>
    <r>
      <rPr>
        <sz val="12"/>
        <rFont val="Times New Roman"/>
        <family val="1"/>
      </rPr>
      <t>(на 1000 населения)</t>
    </r>
  </si>
  <si>
    <t>Среднедушевые денежные доходы</t>
  </si>
  <si>
    <t>изменение относительно предыдущего периода, %</t>
  </si>
  <si>
    <t>Сводный индекс потребительских цен на товары и платные услуги</t>
  </si>
  <si>
    <t>уровень регистрируемой безработицы</t>
  </si>
  <si>
    <t>инфляция</t>
  </si>
  <si>
    <t>Среднемесячная заработная плата работников по полному кругу предприятий</t>
  </si>
  <si>
    <t>средняя начисленная заработная плата по полному кругу предприятий</t>
  </si>
  <si>
    <t>Рейтинг субъектов ПФО по социально-экономическим показателям</t>
  </si>
  <si>
    <t>Оборот розничной торговли на душу населения</t>
  </si>
  <si>
    <t>оборот розничной торговли на душу населения</t>
  </si>
  <si>
    <t>оборот общественного питания на душу населения</t>
  </si>
  <si>
    <t>объем платных услуг на душу населения</t>
  </si>
  <si>
    <t>Объем платных услуг на душу населения</t>
  </si>
  <si>
    <t>ввод в действие жилых домов на душу населения</t>
  </si>
  <si>
    <t>Оборот общественного питания на душу населения</t>
  </si>
  <si>
    <t>Рейтинг субъектов ПФО по сельскохозяйственным показателям</t>
  </si>
  <si>
    <t>Рейтинг субъектов ПФО по показателям промышленного производства</t>
  </si>
  <si>
    <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</t>
  </si>
  <si>
    <t>Индекс производства по виду деятельности "Добыча полезных ископаемых"</t>
  </si>
  <si>
    <t>Индекс производства по виду деятельности "Обрабатывающие производства"</t>
  </si>
  <si>
    <t xml:space="preserve"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 </t>
  </si>
  <si>
    <t>Рейтинг субъектов ПФО по финансовым показателям</t>
  </si>
  <si>
    <t>Сальдированный финансовый результат деятельности крупных и средних организаций</t>
  </si>
  <si>
    <t>Удельный вес убыточный крупных и средних организаций в общем числе крупных и средних организаций</t>
  </si>
  <si>
    <t>Удельный вес убыточных крупных и средних организаций</t>
  </si>
  <si>
    <t xml:space="preserve">среднедушевые денежные доходы населения </t>
  </si>
  <si>
    <t xml:space="preserve">Саратовская </t>
  </si>
  <si>
    <t>Темпы роста (снижения) производства молока в хозяйствах всех категорий</t>
  </si>
  <si>
    <t>Изменение поголовья крупного рогатого скота в хозяйствах всех категорий</t>
  </si>
  <si>
    <t>Изменение поголовья свиней в хозяйствах всех категорий</t>
  </si>
  <si>
    <t>Изменение численности поголовья свиней в хозяйствах всех категорий</t>
  </si>
  <si>
    <t>ПФО</t>
  </si>
  <si>
    <t>январь-март 2009</t>
  </si>
  <si>
    <t xml:space="preserve">Кировская </t>
  </si>
  <si>
    <t xml:space="preserve">Нижегородская </t>
  </si>
  <si>
    <t xml:space="preserve">Оренбургская </t>
  </si>
  <si>
    <t xml:space="preserve">Пензенская </t>
  </si>
  <si>
    <t xml:space="preserve">Самарская </t>
  </si>
  <si>
    <t xml:space="preserve">Ульяновская </t>
  </si>
  <si>
    <t>Изменение численности поголовья крупного рогатого скота                                                                                                      в хозяйствах всех категорий</t>
  </si>
  <si>
    <r>
      <t xml:space="preserve">Рейтинг субъектов ПФО по социально-экономическим показателям </t>
    </r>
    <r>
      <rPr>
        <b/>
        <sz val="12"/>
        <rFont val="Times New Roman"/>
        <family val="1"/>
      </rPr>
      <t>(продолжение)</t>
    </r>
  </si>
  <si>
    <t xml:space="preserve">сентябрь к декабрю </t>
  </si>
  <si>
    <t>январь-март</t>
  </si>
  <si>
    <t>россия</t>
  </si>
  <si>
    <t>Уровень зарегистрированной безработицы в % к экономически активному населению</t>
  </si>
  <si>
    <t>2010 (январь-март)</t>
  </si>
  <si>
    <t>Темпы роста (снижения) производства скота и птицы на убой (в живом весе)</t>
  </si>
  <si>
    <t>январь-июнь 2010г. в % к январю-июню 2009г.</t>
  </si>
  <si>
    <t>январь-июнь</t>
  </si>
  <si>
    <t>на 1 июля 2010 г. в % к соответствующей дате предыдущего года</t>
  </si>
  <si>
    <t>на 1 июля 2009 г. в % к соответствующей дате предыдущего года</t>
  </si>
  <si>
    <t xml:space="preserve"> на 1 июля 2010 г.</t>
  </si>
  <si>
    <t xml:space="preserve"> на 1 июля 2009 г.</t>
  </si>
  <si>
    <t>июнь 2010 г.в % к декабрю 2009г.</t>
  </si>
  <si>
    <t>июнь 2009 г.в % к декабрю 2008 г.</t>
  </si>
  <si>
    <t xml:space="preserve">июнь к декабрю </t>
  </si>
  <si>
    <t>январь-июнь 2010г.</t>
  </si>
  <si>
    <t>январь-июнь 2009 г.</t>
  </si>
  <si>
    <t xml:space="preserve">среднее значение </t>
  </si>
  <si>
    <t>итого</t>
  </si>
  <si>
    <t>январь</t>
  </si>
  <si>
    <t>февраль</t>
  </si>
  <si>
    <t>март</t>
  </si>
  <si>
    <t>апрель</t>
  </si>
  <si>
    <t>июнь</t>
  </si>
  <si>
    <t>май</t>
  </si>
  <si>
    <t>январь-май 2010г.</t>
  </si>
  <si>
    <t>январь-май 2009 г.</t>
  </si>
  <si>
    <t>январь-май</t>
  </si>
  <si>
    <t>январь-июнь 2009г.</t>
  </si>
  <si>
    <t>январь-июнь 2010</t>
  </si>
  <si>
    <t>январь-июнь 2009</t>
  </si>
  <si>
    <t>январь- июнь</t>
  </si>
  <si>
    <r>
      <t xml:space="preserve">Ввод в действие жилых домов на 1000 человек населения </t>
    </r>
    <r>
      <rPr>
        <sz val="12"/>
        <rFont val="Times New Roman"/>
        <family val="1"/>
      </rPr>
      <t>(кв.м. общей площади)</t>
    </r>
  </si>
  <si>
    <t>январь-май  2010г.</t>
  </si>
  <si>
    <t>январь-май 2009г.</t>
  </si>
  <si>
    <t xml:space="preserve">россия </t>
  </si>
  <si>
    <t>Справочно: январь-июнь 2009г. в % к январю-июню 2008г.</t>
  </si>
  <si>
    <r>
      <t xml:space="preserve">Рост (снижение),  процентных пункта к январю-июню 2008 г.                                    </t>
    </r>
    <r>
      <rPr>
        <sz val="8"/>
        <rFont val="Times New Roman"/>
        <family val="1"/>
      </rPr>
      <t>(к докризисному периоду)</t>
    </r>
  </si>
  <si>
    <r>
      <t xml:space="preserve">Рост (снижение),  процентных пункта к уровню соответствующего периода  2008 г.                                    </t>
    </r>
    <r>
      <rPr>
        <sz val="8"/>
        <rFont val="Times New Roman"/>
        <family val="1"/>
      </rPr>
      <t>(к докризисному периоду)</t>
    </r>
  </si>
  <si>
    <r>
      <t xml:space="preserve">Рост (снижение),  процентных пункта к уровню соответствующего  периода  2008 г.                                    </t>
    </r>
    <r>
      <rPr>
        <sz val="8"/>
        <rFont val="Times New Roman"/>
        <family val="1"/>
      </rPr>
      <t>(к докризисному периоду)</t>
    </r>
  </si>
  <si>
    <t>январь-май 2010г. в % к январю-маю 2009г.</t>
  </si>
  <si>
    <t>январь-май 2009г. в % к январю-маю 2008г.</t>
  </si>
  <si>
    <t xml:space="preserve">январь-май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</si>
</sst>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0.000"/>
    <numFmt numFmtId="171" formatCode="0.0000"/>
    <numFmt numFmtId="172" formatCode="0.00000"/>
    <numFmt numFmtId="173" formatCode="0.00000000"/>
    <numFmt numFmtId="174" formatCode="0.0000000"/>
    <numFmt numFmtId="175" formatCode="0.000000"/>
    <numFmt numFmtId="176" formatCode="#,##0.0"/>
    <numFmt numFmtId="177" formatCode="_-* #,##0.000_р_._-;\-* #,##0.000_р_._-;_-* &quot;-&quot;??_р_._-;_-@_-"/>
    <numFmt numFmtId="178" formatCode="0.000000000"/>
    <numFmt numFmtId="179" formatCode="_-* #,##0_р_._-;\-* #,##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57">
    <font>
      <sz val="10"/>
      <name val="Times New Roman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0"/>
    </font>
    <font>
      <b/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name val="Arial Cyr"/>
      <family val="0"/>
    </font>
    <font>
      <sz val="10"/>
      <color indexed="12"/>
      <name val="Times New Roman"/>
      <family val="0"/>
    </font>
    <font>
      <sz val="8"/>
      <color indexed="12"/>
      <name val="Times New Roman"/>
      <family val="1"/>
    </font>
    <font>
      <sz val="10"/>
      <color indexed="22"/>
      <name val="Times New Roman"/>
      <family val="0"/>
    </font>
    <font>
      <sz val="9"/>
      <name val="Times New Roman"/>
      <family val="0"/>
    </font>
    <font>
      <sz val="9"/>
      <color indexed="10"/>
      <name val="Times New Roman"/>
      <family val="1"/>
    </font>
    <font>
      <sz val="9"/>
      <name val="Times New Roman Cyr"/>
      <family val="0"/>
    </font>
    <font>
      <sz val="9"/>
      <color indexed="10"/>
      <name val="Times New Roman Cyr"/>
      <family val="0"/>
    </font>
    <font>
      <sz val="11"/>
      <color indexed="10"/>
      <name val="Times New Roman"/>
      <family val="1"/>
    </font>
    <font>
      <sz val="10"/>
      <color indexed="48"/>
      <name val="Times New Roman"/>
      <family val="0"/>
    </font>
    <font>
      <sz val="12"/>
      <color indexed="48"/>
      <name val="Times New Roman Cyr"/>
      <family val="0"/>
    </font>
    <font>
      <b/>
      <sz val="10.25"/>
      <color indexed="8"/>
      <name val="Georgia"/>
      <family val="1"/>
    </font>
    <font>
      <b/>
      <sz val="11"/>
      <color indexed="8"/>
      <name val="Georgia"/>
      <family val="1"/>
    </font>
    <font>
      <b/>
      <sz val="10.75"/>
      <color indexed="8"/>
      <name val="Georgia"/>
      <family val="1"/>
    </font>
    <font>
      <b/>
      <sz val="10.5"/>
      <color indexed="8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2" fillId="0" borderId="0">
      <alignment/>
      <protection/>
    </xf>
    <xf numFmtId="0" fontId="2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170" fontId="0" fillId="0" borderId="0" xfId="0" applyNumberFormat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4" fontId="7" fillId="0" borderId="10" xfId="0" applyNumberFormat="1" applyFont="1" applyFill="1" applyBorder="1" applyAlignment="1" quotePrefix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164" fontId="7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wrapText="1"/>
    </xf>
    <xf numFmtId="164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164" fontId="17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16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1" fillId="24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left" wrapText="1"/>
    </xf>
    <xf numFmtId="164" fontId="17" fillId="0" borderId="0" xfId="0" applyNumberFormat="1" applyFont="1" applyAlignment="1">
      <alignment/>
    </xf>
    <xf numFmtId="0" fontId="10" fillId="0" borderId="10" xfId="0" applyFont="1" applyBorder="1" applyAlignment="1">
      <alignment horizontal="right"/>
    </xf>
    <xf numFmtId="0" fontId="10" fillId="22" borderId="10" xfId="0" applyFont="1" applyFill="1" applyBorder="1" applyAlignment="1">
      <alignment/>
    </xf>
    <xf numFmtId="0" fontId="0" fillId="0" borderId="0" xfId="0" applyAlignment="1">
      <alignment wrapText="1"/>
    </xf>
    <xf numFmtId="0" fontId="9" fillId="0" borderId="10" xfId="0" applyFont="1" applyBorder="1" applyAlignment="1">
      <alignment/>
    </xf>
    <xf numFmtId="0" fontId="9" fillId="2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4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 wrapText="1"/>
    </xf>
    <xf numFmtId="164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 quotePrefix="1">
      <alignment horizontal="right"/>
    </xf>
    <xf numFmtId="164" fontId="14" fillId="0" borderId="10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0" fontId="7" fillId="25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4" fillId="0" borderId="0" xfId="0" applyNumberFormat="1" applyFont="1" applyFill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14" fillId="0" borderId="0" xfId="0" applyNumberFormat="1" applyFont="1" applyAlignment="1">
      <alignment horizontal="right"/>
    </xf>
    <xf numFmtId="164" fontId="7" fillId="25" borderId="10" xfId="0" applyNumberFormat="1" applyFont="1" applyFill="1" applyBorder="1" applyAlignment="1">
      <alignment horizontal="right"/>
    </xf>
    <xf numFmtId="164" fontId="7" fillId="25" borderId="10" xfId="0" applyNumberFormat="1" applyFont="1" applyFill="1" applyBorder="1" applyAlignment="1">
      <alignment/>
    </xf>
    <xf numFmtId="164" fontId="7" fillId="25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64" fontId="43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4" fontId="48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64" fontId="49" fillId="0" borderId="0" xfId="0" applyNumberFormat="1" applyFont="1" applyFill="1" applyBorder="1" applyAlignment="1">
      <alignment horizontal="left" wrapText="1"/>
    </xf>
    <xf numFmtId="0" fontId="0" fillId="26" borderId="0" xfId="0" applyFill="1" applyAlignment="1">
      <alignment/>
    </xf>
    <xf numFmtId="0" fontId="0" fillId="0" borderId="0" xfId="0" applyAlignment="1">
      <alignment horizontal="left"/>
    </xf>
    <xf numFmtId="177" fontId="0" fillId="0" borderId="0" xfId="61" applyNumberFormat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50" fillId="0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64" fontId="1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0" xfId="0" applyNumberFormat="1" applyFont="1" applyFill="1" applyBorder="1" applyAlignment="1">
      <alignment/>
    </xf>
    <xf numFmtId="0" fontId="11" fillId="26" borderId="10" xfId="0" applyFont="1" applyFill="1" applyBorder="1" applyAlignment="1">
      <alignment horizontal="left" wrapText="1"/>
    </xf>
    <xf numFmtId="0" fontId="4" fillId="26" borderId="10" xfId="0" applyFont="1" applyFill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79" fontId="43" fillId="0" borderId="0" xfId="0" applyNumberFormat="1" applyFont="1" applyAlignment="1">
      <alignment/>
    </xf>
    <xf numFmtId="1" fontId="24" fillId="0" borderId="0" xfId="61" applyNumberFormat="1" applyFont="1" applyAlignment="1">
      <alignment/>
    </xf>
    <xf numFmtId="0" fontId="24" fillId="0" borderId="0" xfId="0" applyFont="1" applyAlignment="1">
      <alignment/>
    </xf>
    <xf numFmtId="0" fontId="40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4" fontId="4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164" fontId="7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64" fontId="14" fillId="0" borderId="10" xfId="0" applyNumberFormat="1" applyFont="1" applyFill="1" applyBorder="1" applyAlignment="1" quotePrefix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
январь-июнь 2010 года к январю-июню 2009 года</a:t>
            </a:r>
          </a:p>
        </c:rich>
      </c:tx>
      <c:layout>
        <c:manualLayout>
          <c:xMode val="factor"/>
          <c:yMode val="factor"/>
          <c:x val="0.008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0475"/>
          <c:w val="0.9522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'инд.произ.'!$G$40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'инд.произ.'!$G$41:$G$54</c:f>
              <c:numCache/>
            </c:numRef>
          </c:val>
        </c:ser>
        <c:axId val="60075074"/>
        <c:axId val="3804755"/>
      </c:barChart>
      <c:lineChart>
        <c:grouping val="standard"/>
        <c:varyColors val="0"/>
        <c:ser>
          <c:idx val="1"/>
          <c:order val="1"/>
          <c:tx>
            <c:strRef>
              <c:f>'инд.произ.'!$H$40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'инд.произ.'!$H$41:$H$54</c:f>
              <c:numCache/>
            </c:numRef>
          </c:val>
          <c:smooth val="0"/>
        </c:ser>
        <c:axId val="60075074"/>
        <c:axId val="3804755"/>
      </c:lineChart>
      <c:catAx>
        <c:axId val="600750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04755"/>
        <c:crosses val="autoZero"/>
        <c:auto val="1"/>
        <c:lblOffset val="100"/>
        <c:tickLblSkip val="1"/>
        <c:noMultiLvlLbl val="0"/>
      </c:catAx>
      <c:valAx>
        <c:axId val="380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075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Уровень зарегистрированной безработицы от экономически активного населения на 1 июля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3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6"/>
          <c:w val="0.9567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безработица!$G$40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безработица!$G$41:$G$54</c:f>
              <c:numCache/>
            </c:numRef>
          </c:val>
        </c:ser>
        <c:axId val="40887996"/>
        <c:axId val="32447645"/>
      </c:barChart>
      <c:lineChart>
        <c:grouping val="standard"/>
        <c:varyColors val="0"/>
        <c:ser>
          <c:idx val="1"/>
          <c:order val="1"/>
          <c:tx>
            <c:strRef>
              <c:f>безработица!$H$40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безработица!$H$41:$H$54</c:f>
              <c:numCache/>
            </c:numRef>
          </c:val>
          <c:smooth val="0"/>
        </c:ser>
        <c:axId val="40887996"/>
        <c:axId val="32447645"/>
      </c:lineChart>
      <c:catAx>
        <c:axId val="40887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447645"/>
        <c:crosses val="autoZero"/>
        <c:auto val="1"/>
        <c:lblOffset val="100"/>
        <c:tickLblSkip val="1"/>
        <c:noMultiLvlLbl val="0"/>
      </c:catAx>
      <c:valAx>
        <c:axId val="3244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887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Сводный индекс потребительских цен 
на товары и платные услуги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июнь 2010  г. к декабрю 2009 г.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85"/>
          <c:w val="0.947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инфляция!$G$40</c:f>
              <c:strCache>
                <c:ptCount val="1"/>
                <c:pt idx="0">
                  <c:v>сентябрь к декабрю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инфляция!$G$41:$G$54</c:f>
              <c:numCache/>
            </c:numRef>
          </c:val>
        </c:ser>
        <c:axId val="23593350"/>
        <c:axId val="11013559"/>
      </c:barChart>
      <c:lineChart>
        <c:grouping val="standard"/>
        <c:varyColors val="0"/>
        <c:ser>
          <c:idx val="1"/>
          <c:order val="1"/>
          <c:tx>
            <c:strRef>
              <c:f>инфляция!$H$40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инфляция!$H$41:$H$54</c:f>
              <c:numCache/>
            </c:numRef>
          </c:val>
          <c:smooth val="0"/>
        </c:ser>
        <c:axId val="23593350"/>
        <c:axId val="11013559"/>
      </c:lineChart>
      <c:catAx>
        <c:axId val="23593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013559"/>
        <c:crosses val="autoZero"/>
        <c:auto val="1"/>
        <c:lblOffset val="100"/>
        <c:tickLblSkip val="1"/>
        <c:noMultiLvlLbl val="0"/>
      </c:catAx>
      <c:valAx>
        <c:axId val="1101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59335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Среднедушевые денежные доходы населения 
в январе-июне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125"/>
          <c:w val="0.915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2F5E"/>
                  </a:gs>
                  <a:gs pos="5000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доходы!$G$41:$G$54</c:f>
              <c:numCache/>
            </c:numRef>
          </c:val>
        </c:ser>
        <c:axId val="32013168"/>
        <c:axId val="19683057"/>
      </c:barChart>
      <c:lineChart>
        <c:grouping val="standard"/>
        <c:varyColors val="0"/>
        <c:ser>
          <c:idx val="1"/>
          <c:order val="1"/>
          <c:tx>
            <c:strRef>
              <c:f>доходы!$H$40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доходы!$H$41:$H$54</c:f>
              <c:numCache/>
            </c:numRef>
          </c:val>
          <c:smooth val="0"/>
        </c:ser>
        <c:axId val="32013168"/>
        <c:axId val="19683057"/>
      </c:lineChart>
      <c:catAx>
        <c:axId val="32013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683057"/>
        <c:crosses val="autoZero"/>
        <c:auto val="1"/>
        <c:lblOffset val="100"/>
        <c:tickLblSkip val="1"/>
        <c:noMultiLvlLbl val="0"/>
      </c:catAx>
      <c:valAx>
        <c:axId val="1968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013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Среднемесячная заработная плата работников 
по полному кругу предприятий 
за январь-май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9"/>
          <c:w val="0.962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зарплата!$G$40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зарплата!$G$41:$G$54</c:f>
              <c:numCache/>
            </c:numRef>
          </c:val>
        </c:ser>
        <c:axId val="42929786"/>
        <c:axId val="50823755"/>
      </c:barChart>
      <c:lineChart>
        <c:grouping val="standard"/>
        <c:varyColors val="0"/>
        <c:ser>
          <c:idx val="1"/>
          <c:order val="1"/>
          <c:tx>
            <c:strRef>
              <c:f>зарплата!$H$40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зарплата!$H$41:$H$54</c:f>
              <c:numCache/>
            </c:numRef>
          </c:val>
          <c:smooth val="0"/>
        </c:ser>
        <c:axId val="42929786"/>
        <c:axId val="50823755"/>
      </c:lineChart>
      <c:catAx>
        <c:axId val="42929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23755"/>
        <c:crosses val="autoZero"/>
        <c:auto val="1"/>
        <c:lblOffset val="100"/>
        <c:tickLblSkip val="1"/>
        <c:noMultiLvlLbl val="0"/>
      </c:catAx>
      <c:valAx>
        <c:axId val="50823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929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розничной торговли на душу населения
за январь-июнь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075"/>
          <c:w val="0.941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'розн.торговля'!$G$40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'розн.торговля'!$G$41:$G$54</c:f>
              <c:numCache/>
            </c:numRef>
          </c:val>
        </c:ser>
        <c:axId val="54760612"/>
        <c:axId val="23083461"/>
      </c:barChart>
      <c:lineChart>
        <c:grouping val="standard"/>
        <c:varyColors val="0"/>
        <c:ser>
          <c:idx val="1"/>
          <c:order val="1"/>
          <c:tx>
            <c:strRef>
              <c:f>'розн.торговля'!$H$40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'розн.торговля'!$H$41:$H$54</c:f>
              <c:numCache/>
            </c:numRef>
          </c:val>
          <c:smooth val="0"/>
        </c:ser>
        <c:axId val="54760612"/>
        <c:axId val="23083461"/>
      </c:lineChart>
      <c:catAx>
        <c:axId val="54760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083461"/>
        <c:crosses val="autoZero"/>
        <c:auto val="1"/>
        <c:lblOffset val="100"/>
        <c:tickLblSkip val="1"/>
        <c:noMultiLvlLbl val="0"/>
      </c:catAx>
      <c:valAx>
        <c:axId val="2308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760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общественного питания на душу населения
за январь-июнь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9"/>
          <c:w val="0.960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'общ.питание'!$G$40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'общ.питание'!$G$41:$G$54</c:f>
              <c:numCache/>
            </c:numRef>
          </c:val>
        </c:ser>
        <c:axId val="6424558"/>
        <c:axId val="57821023"/>
      </c:barChart>
      <c:lineChart>
        <c:grouping val="standard"/>
        <c:varyColors val="0"/>
        <c:ser>
          <c:idx val="1"/>
          <c:order val="1"/>
          <c:tx>
            <c:strRef>
              <c:f>'общ.питание'!$H$40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'общ.питание'!$H$41:$H$54</c:f>
              <c:numCache/>
            </c:numRef>
          </c:val>
          <c:smooth val="0"/>
        </c:ser>
        <c:axId val="6424558"/>
        <c:axId val="57821023"/>
      </c:lineChart>
      <c:catAx>
        <c:axId val="64245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821023"/>
        <c:crosses val="autoZero"/>
        <c:auto val="1"/>
        <c:lblOffset val="100"/>
        <c:tickLblSkip val="1"/>
        <c:noMultiLvlLbl val="0"/>
      </c:catAx>
      <c:valAx>
        <c:axId val="57821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01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24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Объем платных услуг на душу населения
за январь-июнь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925"/>
          <c:w val="0.906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'пл.услуги'!$G$40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'пл.услуги'!$G$41:$G$54</c:f>
              <c:numCache/>
            </c:numRef>
          </c:val>
        </c:ser>
        <c:axId val="50627160"/>
        <c:axId val="52991257"/>
      </c:barChart>
      <c:lineChart>
        <c:grouping val="standard"/>
        <c:varyColors val="0"/>
        <c:ser>
          <c:idx val="1"/>
          <c:order val="1"/>
          <c:tx>
            <c:strRef>
              <c:f>'пл.услуги'!$H$40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'пл.услуги'!$H$41:$H$54</c:f>
              <c:numCache/>
            </c:numRef>
          </c:val>
          <c:smooth val="0"/>
        </c:ser>
        <c:axId val="50627160"/>
        <c:axId val="52991257"/>
      </c:lineChart>
      <c:catAx>
        <c:axId val="50627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991257"/>
        <c:crosses val="autoZero"/>
        <c:auto val="1"/>
        <c:lblOffset val="100"/>
        <c:tickLblSkip val="1"/>
        <c:noMultiLvlLbl val="0"/>
      </c:catAx>
      <c:valAx>
        <c:axId val="52991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62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Ввод в действие жилых домов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январь-июнь 2007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705"/>
          <c:w val="0.890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жилье!$G$41</c:f>
              <c:strCache>
                <c:ptCount val="1"/>
                <c:pt idx="0">
                  <c:v>248,8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99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жилье!$F$42:$F$54</c:f>
              <c:strCache/>
            </c:strRef>
          </c:cat>
          <c:val>
            <c:numRef>
              <c:f>жилье!$G$42:$G$54</c:f>
              <c:numCache/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433395"/>
        <c:crosses val="autoZero"/>
        <c:auto val="1"/>
        <c:lblOffset val="100"/>
        <c:tickLblSkip val="1"/>
        <c:noMultiLvlLbl val="0"/>
      </c:catAx>
      <c:valAx>
        <c:axId val="6443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159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Ввод в действие жилых домов на 1000 человек населения
за январь-июнь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7725"/>
          <c:w val="0.913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жилье!$G$40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жилье!$G$41:$G$54</c:f>
              <c:numCache/>
            </c:numRef>
          </c:val>
        </c:ser>
        <c:axId val="43029644"/>
        <c:axId val="51722477"/>
      </c:barChart>
      <c:lineChart>
        <c:grouping val="standard"/>
        <c:varyColors val="0"/>
        <c:ser>
          <c:idx val="1"/>
          <c:order val="1"/>
          <c:tx>
            <c:strRef>
              <c:f>жилье!$H$40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жилье!$H$41:$H$54</c:f>
              <c:numCache/>
            </c:numRef>
          </c:val>
          <c:smooth val="0"/>
        </c:ser>
        <c:axId val="43029644"/>
        <c:axId val="51722477"/>
      </c:lineChart>
      <c:catAx>
        <c:axId val="43029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722477"/>
        <c:crosses val="autoZero"/>
        <c:auto val="1"/>
        <c:lblOffset val="100"/>
        <c:tickLblSkip val="1"/>
        <c:noMultiLvlLbl val="0"/>
      </c:catAx>
      <c:valAx>
        <c:axId val="5172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029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Родившиеся на 1000 населения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875"/>
          <c:w val="0.978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родившиеся!$G$40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родившиеся!$F$41:$F$54</c:f>
              <c:strCache/>
            </c:strRef>
          </c:cat>
          <c:val>
            <c:numRef>
              <c:f>родившиеся!$G$41:$G$54</c:f>
              <c:numCache/>
            </c:numRef>
          </c:val>
        </c:ser>
        <c:axId val="62849110"/>
        <c:axId val="28771079"/>
      </c:barChart>
      <c:lineChart>
        <c:grouping val="standard"/>
        <c:varyColors val="0"/>
        <c:ser>
          <c:idx val="1"/>
          <c:order val="1"/>
          <c:tx>
            <c:strRef>
              <c:f>родившиеся!$H$40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родившиеся!$F$41:$F$54</c:f>
              <c:strCache/>
            </c:strRef>
          </c:cat>
          <c:val>
            <c:numRef>
              <c:f>родившиеся!$H$41:$H$54</c:f>
              <c:numCache/>
            </c:numRef>
          </c:val>
          <c:smooth val="0"/>
        </c:ser>
        <c:axId val="62849110"/>
        <c:axId val="28771079"/>
      </c:lineChart>
      <c:catAx>
        <c:axId val="628491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771079"/>
        <c:crosses val="autoZero"/>
        <c:auto val="1"/>
        <c:lblOffset val="100"/>
        <c:tickLblSkip val="1"/>
        <c:noMultiLvlLbl val="0"/>
      </c:catAx>
      <c:valAx>
        <c:axId val="2877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849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"Добыча полезных ископаемых"
январь-июнь 2010 года к январю-июню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5"/>
          <c:w val="0.950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'инд.доб.'!$G$40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2F5E"/>
                  </a:gs>
                  <a:gs pos="5000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'инд.доб.'!$G$41:$G$54</c:f>
              <c:numCache/>
            </c:numRef>
          </c:val>
        </c:ser>
        <c:axId val="34242796"/>
        <c:axId val="39749709"/>
      </c:barChart>
      <c:lineChart>
        <c:grouping val="standard"/>
        <c:varyColors val="0"/>
        <c:ser>
          <c:idx val="1"/>
          <c:order val="1"/>
          <c:tx>
            <c:strRef>
              <c:f>'инд.доб.'!$H$40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'инд.доб.'!$H$41:$H$54</c:f>
              <c:numCache/>
            </c:numRef>
          </c:val>
          <c:smooth val="0"/>
        </c:ser>
        <c:axId val="34242796"/>
        <c:axId val="39749709"/>
      </c:lineChart>
      <c:catAx>
        <c:axId val="342427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749709"/>
        <c:crosses val="autoZero"/>
        <c:auto val="1"/>
        <c:lblOffset val="100"/>
        <c:tickLblSkip val="1"/>
        <c:noMultiLvlLbl val="0"/>
      </c:catAx>
      <c:valAx>
        <c:axId val="39749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242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Умершие на 1000 населения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3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977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умершие!$G$40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умершие!$F$41:$F$54</c:f>
              <c:strCache/>
            </c:strRef>
          </c:cat>
          <c:val>
            <c:numRef>
              <c:f>умершие!$G$41:$G$54</c:f>
              <c:numCache/>
            </c:numRef>
          </c:val>
        </c:ser>
        <c:axId val="57613120"/>
        <c:axId val="48756033"/>
      </c:barChart>
      <c:lineChart>
        <c:grouping val="standard"/>
        <c:varyColors val="0"/>
        <c:ser>
          <c:idx val="1"/>
          <c:order val="1"/>
          <c:tx>
            <c:strRef>
              <c:f>умершие!$H$40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умершие!$F$41:$F$54</c:f>
              <c:strCache/>
            </c:strRef>
          </c:cat>
          <c:val>
            <c:numRef>
              <c:f>умершие!$H$41:$H$54</c:f>
              <c:numCache/>
            </c:numRef>
          </c:val>
          <c:smooth val="0"/>
        </c:ser>
        <c:axId val="57613120"/>
        <c:axId val="48756033"/>
      </c:lineChart>
      <c:catAx>
        <c:axId val="57613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756033"/>
        <c:crosses val="autoZero"/>
        <c:auto val="1"/>
        <c:lblOffset val="100"/>
        <c:tickLblSkip val="1"/>
        <c:noMultiLvlLbl val="0"/>
      </c:catAx>
      <c:valAx>
        <c:axId val="4875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613120"/>
        <c:crossesAt val="1"/>
        <c:crossBetween val="between"/>
        <c:dispUnits/>
        <c:majorUnit val="4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Умершие в возрасте до одного года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1000 родившихся
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'млад.смертность'!$G$40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'млад.смертность'!$F$41:$F$54</c:f>
              <c:strCache/>
            </c:strRef>
          </c:cat>
          <c:val>
            <c:numRef>
              <c:f>'млад.смертность'!$G$41:$G$54</c:f>
              <c:numCache/>
            </c:numRef>
          </c:val>
        </c:ser>
        <c:axId val="36151114"/>
        <c:axId val="56924571"/>
      </c:barChart>
      <c:lineChart>
        <c:grouping val="standard"/>
        <c:varyColors val="0"/>
        <c:ser>
          <c:idx val="1"/>
          <c:order val="1"/>
          <c:tx>
            <c:strRef>
              <c:f>'млад.смертность'!$H$40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'млад.смертность'!$F$41:$F$54</c:f>
              <c:strCache/>
            </c:strRef>
          </c:cat>
          <c:val>
            <c:numRef>
              <c:f>'млад.смертность'!$H$41:$H$54</c:f>
              <c:numCache/>
            </c:numRef>
          </c:val>
          <c:smooth val="0"/>
        </c:ser>
        <c:axId val="36151114"/>
        <c:axId val="56924571"/>
      </c:lineChart>
      <c:catAx>
        <c:axId val="361511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924571"/>
        <c:crosses val="autoZero"/>
        <c:auto val="1"/>
        <c:lblOffset val="100"/>
        <c:tickLblSkip val="1"/>
        <c:noMultiLvlLbl val="0"/>
      </c:catAx>
      <c:valAx>
        <c:axId val="5692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151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Естественный прирост (+), убыль (-) населения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1000 населения
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6775"/>
          <c:w val="0.927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'ест.прирост'!$G$40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C7000"/>
                  </a:gs>
                  <a:gs pos="50000">
                    <a:srgbClr val="FFCC00"/>
                  </a:gs>
                  <a:gs pos="100000">
                    <a:srgbClr val="8C7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'ест.прирост'!$F$41:$F$54</c:f>
              <c:strCache/>
            </c:strRef>
          </c:cat>
          <c:val>
            <c:numRef>
              <c:f>'ест.прирост'!$G$41:$G$54</c:f>
              <c:numCache/>
            </c:numRef>
          </c:val>
        </c:ser>
        <c:axId val="42559092"/>
        <c:axId val="47487509"/>
      </c:barChart>
      <c:lineChart>
        <c:grouping val="standard"/>
        <c:varyColors val="0"/>
        <c:ser>
          <c:idx val="1"/>
          <c:order val="1"/>
          <c:tx>
            <c:strRef>
              <c:f>'ест.прирост'!$H$40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'ест.прирост'!$F$41:$F$54</c:f>
              <c:strCache/>
            </c:strRef>
          </c:cat>
          <c:val>
            <c:numRef>
              <c:f>'ест.прирост'!$H$41:$H$54</c:f>
              <c:numCache/>
            </c:numRef>
          </c:val>
          <c:smooth val="0"/>
        </c:ser>
        <c:axId val="42559092"/>
        <c:axId val="47487509"/>
      </c:lineChart>
      <c:catAx>
        <c:axId val="425590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487509"/>
        <c:crosses val="autoZero"/>
        <c:auto val="1"/>
        <c:lblOffset val="100"/>
        <c:tickLblSkip val="1"/>
        <c:noMultiLvlLbl val="0"/>
      </c:catAx>
      <c:valAx>
        <c:axId val="4748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559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"Обрабатывающие производства"
январь-июнь 2010 года к январю-июню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5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55"/>
          <c:w val="0.8687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'инд.обр.'!$G$40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FF"/>
                  </a:gs>
                  <a:gs pos="50000">
                    <a:srgbClr val="FFFFFF"/>
                  </a:gs>
                  <a:gs pos="100000">
                    <a:srgbClr val="0000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'инд.обр.'!$G$41:$G$54</c:f>
              <c:numCache/>
            </c:numRef>
          </c:val>
        </c:ser>
        <c:axId val="22203062"/>
        <c:axId val="65609831"/>
      </c:barChart>
      <c:lineChart>
        <c:grouping val="standard"/>
        <c:varyColors val="0"/>
        <c:ser>
          <c:idx val="1"/>
          <c:order val="1"/>
          <c:tx>
            <c:strRef>
              <c:f>'инд.обр.'!$H$40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'инд.обр.'!$H$41:$H$54</c:f>
              <c:numCache/>
            </c:numRef>
          </c:val>
          <c:smooth val="0"/>
        </c:ser>
        <c:axId val="22203062"/>
        <c:axId val="65609831"/>
      </c:lineChart>
      <c:catAx>
        <c:axId val="222030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609831"/>
        <c:crosses val="autoZero"/>
        <c:auto val="1"/>
        <c:lblOffset val="100"/>
        <c:tickLblSkip val="1"/>
        <c:noMultiLvlLbl val="0"/>
      </c:catAx>
      <c:valAx>
        <c:axId val="6560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20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Производство скота и птицы на убой (в живом весе)
январь-июнь 2010 г. к январю-июню 2009 г.</a:t>
            </a:r>
          </a:p>
        </c:rich>
      </c:tx>
      <c:layout>
        <c:manualLayout>
          <c:xMode val="factor"/>
          <c:yMode val="factor"/>
          <c:x val="0.03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875"/>
          <c:w val="0.904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мясо!$G$40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мясо!$G$41:$G$54</c:f>
              <c:numCache/>
            </c:numRef>
          </c:val>
        </c:ser>
        <c:axId val="53617568"/>
        <c:axId val="12796065"/>
      </c:barChart>
      <c:lineChart>
        <c:grouping val="standard"/>
        <c:varyColors val="0"/>
        <c:ser>
          <c:idx val="1"/>
          <c:order val="1"/>
          <c:tx>
            <c:strRef>
              <c:f>мясо!$H$40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мясо!$H$41:$H$54</c:f>
            </c:numRef>
          </c:val>
          <c:smooth val="0"/>
        </c:ser>
        <c:axId val="53617568"/>
        <c:axId val="12796065"/>
      </c:lineChart>
      <c:scatterChart>
        <c:scatterStyle val="lineMarker"/>
        <c:varyColors val="0"/>
        <c:ser>
          <c:idx val="2"/>
          <c:order val="2"/>
          <c:tx>
            <c:strRef>
              <c:f>мясо!$I$40</c:f>
              <c:strCache>
                <c:ptCount val="1"/>
                <c:pt idx="0">
                  <c:v>россия 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мясо!$I$41:$I$54</c:f>
              <c:numCache/>
            </c:numRef>
          </c:yVal>
          <c:smooth val="1"/>
        </c:ser>
        <c:axId val="53617568"/>
        <c:axId val="12796065"/>
      </c:scatterChart>
      <c:catAx>
        <c:axId val="53617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796065"/>
        <c:crosses val="autoZero"/>
        <c:auto val="1"/>
        <c:lblOffset val="100"/>
        <c:tickLblSkip val="1"/>
        <c:noMultiLvlLbl val="0"/>
      </c:catAx>
      <c:valAx>
        <c:axId val="1279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617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Темпы роста (снижения) производства молока 
в хозяйствах всех категорий
январь-июнь 2010 г. к январю-июню 2009 г.</a:t>
            </a:r>
          </a:p>
        </c:rich>
      </c:tx>
      <c:layout>
        <c:manualLayout>
          <c:xMode val="factor"/>
          <c:yMode val="factor"/>
          <c:x val="0.02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775"/>
          <c:w val="0.969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молоко!$G$40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молоко!$G$41:$G$54</c:f>
              <c:numCache/>
            </c:numRef>
          </c:val>
        </c:ser>
        <c:axId val="48055722"/>
        <c:axId val="29848315"/>
      </c:barChart>
      <c:lineChart>
        <c:grouping val="standard"/>
        <c:varyColors val="0"/>
        <c:ser>
          <c:idx val="1"/>
          <c:order val="1"/>
          <c:tx>
            <c:strRef>
              <c:f>молоко!$H$40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молоко!$H$41:$H$54</c:f>
              <c:numCache/>
            </c:numRef>
          </c:val>
          <c:smooth val="0"/>
        </c:ser>
        <c:axId val="48055722"/>
        <c:axId val="29848315"/>
      </c:lineChart>
      <c:catAx>
        <c:axId val="480557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848315"/>
        <c:crosses val="autoZero"/>
        <c:auto val="1"/>
        <c:lblOffset val="100"/>
        <c:tickLblSkip val="1"/>
        <c:noMultiLvlLbl val="0"/>
      </c:catAx>
      <c:valAx>
        <c:axId val="29848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055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крупного рогатого скота 
в хозяйствах всех категорий
на 1 июля 2010 года года 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7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3"/>
          <c:w val="0.971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КРС!$G$40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КРС!$G$41:$G$54</c:f>
              <c:numCache/>
            </c:numRef>
          </c:val>
        </c:ser>
        <c:axId val="199380"/>
        <c:axId val="1794421"/>
      </c:barChart>
      <c:lineChart>
        <c:grouping val="standard"/>
        <c:varyColors val="0"/>
        <c:ser>
          <c:idx val="1"/>
          <c:order val="1"/>
          <c:tx>
            <c:strRef>
              <c:f>КРС!$H$40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КРС!$H$41:$H$54</c:f>
              <c:numCache/>
            </c:numRef>
          </c:val>
          <c:smooth val="0"/>
        </c:ser>
        <c:axId val="199380"/>
        <c:axId val="1794421"/>
      </c:lineChart>
      <c:catAx>
        <c:axId val="199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94421"/>
        <c:crosses val="autoZero"/>
        <c:auto val="1"/>
        <c:lblOffset val="100"/>
        <c:tickLblSkip val="1"/>
        <c:noMultiLvlLbl val="0"/>
      </c:catAx>
      <c:valAx>
        <c:axId val="1794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9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свиней 
в хозяйствах всех категорий на 1 июля 2010 года 
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325"/>
          <c:w val="0.932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свиньи!$G$40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66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55E00"/>
                  </a:gs>
                  <a:gs pos="50000">
                    <a:srgbClr val="FFCC00"/>
                  </a:gs>
                  <a:gs pos="100000">
                    <a:srgbClr val="75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свиньи!$G$41:$G$54</c:f>
              <c:numCache/>
            </c:numRef>
          </c:val>
        </c:ser>
        <c:axId val="16149790"/>
        <c:axId val="11130383"/>
      </c:barChart>
      <c:lineChart>
        <c:grouping val="standard"/>
        <c:varyColors val="0"/>
        <c:ser>
          <c:idx val="1"/>
          <c:order val="1"/>
          <c:tx>
            <c:strRef>
              <c:f>свиньи!$H$40</c:f>
              <c:strCache>
                <c:ptCount val="1"/>
                <c:pt idx="0">
                  <c:v>место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свиньи!$H$41:$H$54</c:f>
              <c:numCache/>
            </c:numRef>
          </c:val>
          <c:smooth val="0"/>
        </c:ser>
        <c:axId val="16149790"/>
        <c:axId val="11130383"/>
      </c:lineChart>
      <c:catAx>
        <c:axId val="16149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149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Сальдированный финансовый результат деятельности крупных и средних организаций 
январь-май 2010 года к январю-маю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9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44"/>
          <c:w val="0.928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'фин. рез.'!$G$40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64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64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264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64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6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64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рез.'!$G$41:$G$54</c:f>
              <c:numCache/>
            </c:numRef>
          </c:val>
        </c:ser>
        <c:axId val="33064584"/>
        <c:axId val="29145801"/>
      </c:barChart>
      <c:lineChart>
        <c:grouping val="standard"/>
        <c:varyColors val="0"/>
        <c:ser>
          <c:idx val="1"/>
          <c:order val="1"/>
          <c:tx>
            <c:strRef>
              <c:f>'фин. рез.'!$H$40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рез.'!$H$41:$H$54</c:f>
              <c:numCache/>
            </c:numRef>
          </c:val>
          <c:smooth val="0"/>
        </c:ser>
        <c:axId val="33064584"/>
        <c:axId val="29145801"/>
      </c:lineChart>
      <c:catAx>
        <c:axId val="33064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145801"/>
        <c:crosses val="autoZero"/>
        <c:auto val="1"/>
        <c:lblOffset val="100"/>
        <c:tickLblSkip val="1"/>
        <c:noMultiLvlLbl val="0"/>
      </c:catAx>
      <c:valAx>
        <c:axId val="2914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064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Удельный вес убыточных крупных и средних организаций 
 январь-май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10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175"/>
          <c:w val="0.939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'убыт. орг.'!$G$40</c:f>
              <c:strCache>
                <c:ptCount val="1"/>
                <c:pt idx="0">
                  <c:v>январь-май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орг.'!$G$41:$G$54</c:f>
              <c:numCache/>
            </c:numRef>
          </c:val>
        </c:ser>
        <c:axId val="60985618"/>
        <c:axId val="11999651"/>
      </c:barChart>
      <c:lineChart>
        <c:grouping val="standard"/>
        <c:varyColors val="0"/>
        <c:ser>
          <c:idx val="1"/>
          <c:order val="1"/>
          <c:tx>
            <c:strRef>
              <c:f>'убыт. орг.'!$H$40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орг.'!$H$41:$H$54</c:f>
              <c:numCache/>
            </c:numRef>
          </c:val>
          <c:smooth val="0"/>
        </c:ser>
        <c:axId val="60985618"/>
        <c:axId val="11999651"/>
      </c:lineChart>
      <c:catAx>
        <c:axId val="609856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999651"/>
        <c:crosses val="autoZero"/>
        <c:auto val="1"/>
        <c:lblOffset val="100"/>
        <c:tickLblSkip val="1"/>
        <c:noMultiLvlLbl val="0"/>
      </c:catAx>
      <c:valAx>
        <c:axId val="11999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985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0.1735</cdr:y>
    </cdr:from>
    <cdr:to>
      <cdr:x>0.96975</cdr:x>
      <cdr:y>0.31325</cdr:y>
    </cdr:to>
    <cdr:sp>
      <cdr:nvSpPr>
        <cdr:cNvPr id="1" name="Rectangle 3"/>
        <cdr:cNvSpPr>
          <a:spLocks/>
        </cdr:cNvSpPr>
      </cdr:nvSpPr>
      <cdr:spPr>
        <a:xfrm>
          <a:off x="4591050" y="800100"/>
          <a:ext cx="1019175" cy="6477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</a:rPr>
            <a:t>в среднем по России - 110,2%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95250</xdr:rowOff>
    </xdr:from>
    <xdr:to>
      <xdr:col>7</xdr:col>
      <xdr:colOff>504825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28575" y="4600575"/>
        <a:ext cx="5934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0.1815</cdr:y>
    </cdr:from>
    <cdr:to>
      <cdr:x>0.95525</cdr:x>
      <cdr:y>0.318</cdr:y>
    </cdr:to>
    <cdr:sp>
      <cdr:nvSpPr>
        <cdr:cNvPr id="1" name="Rectangle 4"/>
        <cdr:cNvSpPr>
          <a:spLocks/>
        </cdr:cNvSpPr>
      </cdr:nvSpPr>
      <cdr:spPr>
        <a:xfrm>
          <a:off x="4629150" y="838200"/>
          <a:ext cx="1085850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</a:rPr>
            <a:t>в среднем по России - 97,8%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342900</xdr:colOff>
      <xdr:row>34</xdr:row>
      <xdr:rowOff>219075</xdr:rowOff>
    </xdr:to>
    <xdr:graphicFrame>
      <xdr:nvGraphicFramePr>
        <xdr:cNvPr id="1" name="Chart 1"/>
        <xdr:cNvGraphicFramePr/>
      </xdr:nvGraphicFramePr>
      <xdr:xfrm>
        <a:off x="0" y="4953000"/>
        <a:ext cx="59912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0.16375</cdr:y>
    </cdr:from>
    <cdr:to>
      <cdr:x>0.9645</cdr:x>
      <cdr:y>0.29825</cdr:y>
    </cdr:to>
    <cdr:sp>
      <cdr:nvSpPr>
        <cdr:cNvPr id="1" name="Rectangle 1"/>
        <cdr:cNvSpPr>
          <a:spLocks/>
        </cdr:cNvSpPr>
      </cdr:nvSpPr>
      <cdr:spPr>
        <a:xfrm>
          <a:off x="4552950" y="800100"/>
          <a:ext cx="1095375" cy="65722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- 101,8%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7</xdr:col>
      <xdr:colOff>304800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4610100"/>
        <a:ext cx="5857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0" y="4981575"/>
        <a:ext cx="5876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466725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4143375"/>
        <a:ext cx="5753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0.13725</cdr:y>
    </cdr:from>
    <cdr:to>
      <cdr:x>0.28325</cdr:x>
      <cdr:y>0.26675</cdr:y>
    </cdr:to>
    <cdr:sp>
      <cdr:nvSpPr>
        <cdr:cNvPr id="1" name="Rectangle 2"/>
        <cdr:cNvSpPr>
          <a:spLocks/>
        </cdr:cNvSpPr>
      </cdr:nvSpPr>
      <cdr:spPr>
        <a:xfrm>
          <a:off x="647700" y="704850"/>
          <a:ext cx="1047750" cy="67627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- 2,5%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466725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24350"/>
        <a:ext cx="5991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0.226</cdr:y>
    </cdr:from>
    <cdr:to>
      <cdr:x>0.31775</cdr:x>
      <cdr:y>0.356</cdr:y>
    </cdr:to>
    <cdr:sp>
      <cdr:nvSpPr>
        <cdr:cNvPr id="1" name="Rectangle 2"/>
        <cdr:cNvSpPr>
          <a:spLocks/>
        </cdr:cNvSpPr>
      </cdr:nvSpPr>
      <cdr:spPr>
        <a:xfrm>
          <a:off x="857250" y="1171575"/>
          <a:ext cx="1038225" cy="67627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- 104,4%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47625</xdr:rowOff>
    </xdr:from>
    <xdr:to>
      <xdr:col>7</xdr:col>
      <xdr:colOff>466725</xdr:colOff>
      <xdr:row>34</xdr:row>
      <xdr:rowOff>228600</xdr:rowOff>
    </xdr:to>
    <xdr:graphicFrame>
      <xdr:nvGraphicFramePr>
        <xdr:cNvPr id="1" name="Chart 2"/>
        <xdr:cNvGraphicFramePr/>
      </xdr:nvGraphicFramePr>
      <xdr:xfrm>
        <a:off x="66675" y="4953000"/>
        <a:ext cx="5791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428625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448175"/>
        <a:ext cx="5981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0.0385</cdr:y>
    </cdr:from>
    <cdr:to>
      <cdr:x>0.9645</cdr:x>
      <cdr:y>0.1855</cdr:y>
    </cdr:to>
    <cdr:sp>
      <cdr:nvSpPr>
        <cdr:cNvPr id="1" name="Rectangle 3"/>
        <cdr:cNvSpPr>
          <a:spLocks/>
        </cdr:cNvSpPr>
      </cdr:nvSpPr>
      <cdr:spPr>
        <a:xfrm>
          <a:off x="4343400" y="190500"/>
          <a:ext cx="1190625" cy="73342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
16 965 руб.,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323850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0" y="4448175"/>
        <a:ext cx="57435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0.76225</cdr:x>
      <cdr:y>0.083</cdr:y>
    </cdr:from>
    <cdr:to>
      <cdr:x>0.96525</cdr:x>
      <cdr:y>0.2195</cdr:y>
    </cdr:to>
    <cdr:sp>
      <cdr:nvSpPr>
        <cdr:cNvPr id="1" name="Rectangle 2"/>
        <cdr:cNvSpPr>
          <a:spLocks/>
        </cdr:cNvSpPr>
      </cdr:nvSpPr>
      <cdr:spPr>
        <a:xfrm>
          <a:off x="4486275" y="409575"/>
          <a:ext cx="1200150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19 812 руб.,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104775</xdr:rowOff>
    </xdr:from>
    <xdr:to>
      <xdr:col>7</xdr:col>
      <xdr:colOff>485775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57150" y="4476750"/>
        <a:ext cx="5895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0.09775</cdr:y>
    </cdr:from>
    <cdr:to>
      <cdr:x>0.9025</cdr:x>
      <cdr:y>0.23325</cdr:y>
    </cdr:to>
    <cdr:sp>
      <cdr:nvSpPr>
        <cdr:cNvPr id="1" name="Rectangle 2"/>
        <cdr:cNvSpPr>
          <a:spLocks/>
        </cdr:cNvSpPr>
      </cdr:nvSpPr>
      <cdr:spPr>
        <a:xfrm>
          <a:off x="4162425" y="485775"/>
          <a:ext cx="1133475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- 53097,5 руб.,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7</xdr:col>
      <xdr:colOff>514350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0" y="4457700"/>
        <a:ext cx="58769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-0.01125</cdr:y>
    </cdr:from>
    <cdr:to>
      <cdr:x>-0.00225</cdr:x>
      <cdr:y>-0.0055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476250</xdr:colOff>
      <xdr:row>36</xdr:row>
      <xdr:rowOff>171450</xdr:rowOff>
    </xdr:to>
    <xdr:graphicFrame>
      <xdr:nvGraphicFramePr>
        <xdr:cNvPr id="1" name="Chart 2"/>
        <xdr:cNvGraphicFramePr/>
      </xdr:nvGraphicFramePr>
      <xdr:xfrm>
        <a:off x="0" y="4495800"/>
        <a:ext cx="57912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457200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0" y="4514850"/>
        <a:ext cx="58293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0.22325</cdr:y>
    </cdr:from>
    <cdr:to>
      <cdr:x>0.9175</cdr:x>
      <cdr:y>0.3545</cdr:y>
    </cdr:to>
    <cdr:sp>
      <cdr:nvSpPr>
        <cdr:cNvPr id="1" name="Rectangle 2"/>
        <cdr:cNvSpPr>
          <a:spLocks/>
        </cdr:cNvSpPr>
      </cdr:nvSpPr>
      <cdr:spPr>
        <a:xfrm>
          <a:off x="4286250" y="1143000"/>
          <a:ext cx="1085850" cy="67627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в среднем по России - 105,8%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0.71225</cdr:x>
      <cdr:y>0.11675</cdr:y>
    </cdr:from>
    <cdr:to>
      <cdr:x>0.90725</cdr:x>
      <cdr:y>0.25275</cdr:y>
    </cdr:to>
    <cdr:sp>
      <cdr:nvSpPr>
        <cdr:cNvPr id="1" name="Rectangle 3"/>
        <cdr:cNvSpPr>
          <a:spLocks/>
        </cdr:cNvSpPr>
      </cdr:nvSpPr>
      <cdr:spPr>
        <a:xfrm>
          <a:off x="4162425" y="581025"/>
          <a:ext cx="1143000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152,0 кв.м.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36</xdr:row>
      <xdr:rowOff>219075</xdr:rowOff>
    </xdr:to>
    <xdr:graphicFrame>
      <xdr:nvGraphicFramePr>
        <xdr:cNvPr id="1" name="Chart 1"/>
        <xdr:cNvGraphicFramePr/>
      </xdr:nvGraphicFramePr>
      <xdr:xfrm>
        <a:off x="0" y="4514850"/>
        <a:ext cx="58483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123825</xdr:rowOff>
    </xdr:from>
    <xdr:to>
      <xdr:col>7</xdr:col>
      <xdr:colOff>514350</xdr:colOff>
      <xdr:row>36</xdr:row>
      <xdr:rowOff>219075</xdr:rowOff>
    </xdr:to>
    <xdr:graphicFrame>
      <xdr:nvGraphicFramePr>
        <xdr:cNvPr id="2" name="Chart 2"/>
        <xdr:cNvGraphicFramePr/>
      </xdr:nvGraphicFramePr>
      <xdr:xfrm>
        <a:off x="0" y="4514850"/>
        <a:ext cx="58483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-0.0105</cdr:y>
    </cdr:from>
    <cdr:to>
      <cdr:x>-0.005</cdr:x>
      <cdr:y>-0.00875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0.722</cdr:x>
      <cdr:y>0.12275</cdr:y>
    </cdr:from>
    <cdr:to>
      <cdr:x>0.91475</cdr:x>
      <cdr:y>0.2425</cdr:y>
    </cdr:to>
    <cdr:sp>
      <cdr:nvSpPr>
        <cdr:cNvPr id="2" name="Rectangle 3"/>
        <cdr:cNvSpPr>
          <a:spLocks/>
        </cdr:cNvSpPr>
      </cdr:nvSpPr>
      <cdr:spPr>
        <a:xfrm>
          <a:off x="4086225" y="638175"/>
          <a:ext cx="1095375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12,1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333875"/>
        <a:ext cx="5667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0.08125</cdr:y>
    </cdr:from>
    <cdr:to>
      <cdr:x>0.29475</cdr:x>
      <cdr:y>0.2135</cdr:y>
    </cdr:to>
    <cdr:sp>
      <cdr:nvSpPr>
        <cdr:cNvPr id="1" name="Rectangle 2"/>
        <cdr:cNvSpPr>
          <a:spLocks/>
        </cdr:cNvSpPr>
      </cdr:nvSpPr>
      <cdr:spPr>
        <a:xfrm>
          <a:off x="581025" y="419100"/>
          <a:ext cx="1123950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
- 14,3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104775</xdr:rowOff>
    </xdr:from>
    <xdr:to>
      <xdr:col>7</xdr:col>
      <xdr:colOff>447675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9525" y="4314825"/>
        <a:ext cx="5800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0.05475</cdr:y>
    </cdr:from>
    <cdr:to>
      <cdr:x>0.28825</cdr:x>
      <cdr:y>0.189</cdr:y>
    </cdr:to>
    <cdr:sp>
      <cdr:nvSpPr>
        <cdr:cNvPr id="1" name="Rectangle 2"/>
        <cdr:cNvSpPr>
          <a:spLocks/>
        </cdr:cNvSpPr>
      </cdr:nvSpPr>
      <cdr:spPr>
        <a:xfrm>
          <a:off x="476250" y="285750"/>
          <a:ext cx="1152525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
- 7,5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33875"/>
        <a:ext cx="5667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0.34875</cdr:y>
    </cdr:from>
    <cdr:to>
      <cdr:x>0.31025</cdr:x>
      <cdr:y>0.46875</cdr:y>
    </cdr:to>
    <cdr:sp>
      <cdr:nvSpPr>
        <cdr:cNvPr id="1" name="Rectangle 2"/>
        <cdr:cNvSpPr>
          <a:spLocks/>
        </cdr:cNvSpPr>
      </cdr:nvSpPr>
      <cdr:spPr>
        <a:xfrm>
          <a:off x="771525" y="1819275"/>
          <a:ext cx="1066800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-2,2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05300"/>
        <a:ext cx="59436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7</xdr:col>
      <xdr:colOff>447675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0" y="4591050"/>
        <a:ext cx="58674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0.16725</cdr:y>
    </cdr:from>
    <cdr:to>
      <cdr:x>0.89325</cdr:x>
      <cdr:y>0.303</cdr:y>
    </cdr:to>
    <cdr:sp>
      <cdr:nvSpPr>
        <cdr:cNvPr id="1" name="Rectangle 4"/>
        <cdr:cNvSpPr>
          <a:spLocks/>
        </cdr:cNvSpPr>
      </cdr:nvSpPr>
      <cdr:spPr>
        <a:xfrm>
          <a:off x="4286250" y="847725"/>
          <a:ext cx="1066800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в среднем по России - 114,3%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495300</xdr:colOff>
      <xdr:row>36</xdr:row>
      <xdr:rowOff>190500</xdr:rowOff>
    </xdr:to>
    <xdr:graphicFrame>
      <xdr:nvGraphicFramePr>
        <xdr:cNvPr id="1" name="Chart 2"/>
        <xdr:cNvGraphicFramePr/>
      </xdr:nvGraphicFramePr>
      <xdr:xfrm>
        <a:off x="0" y="4572000"/>
        <a:ext cx="60007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0.144</cdr:y>
    </cdr:from>
    <cdr:to>
      <cdr:x>0.92175</cdr:x>
      <cdr:y>0.28625</cdr:y>
    </cdr:to>
    <cdr:sp>
      <cdr:nvSpPr>
        <cdr:cNvPr id="1" name="Rectangle 5"/>
        <cdr:cNvSpPr>
          <a:spLocks/>
        </cdr:cNvSpPr>
      </cdr:nvSpPr>
      <cdr:spPr>
        <a:xfrm>
          <a:off x="4448175" y="695325"/>
          <a:ext cx="1066800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- 108,3%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6</xdr:col>
      <xdr:colOff>790575</xdr:colOff>
      <xdr:row>35</xdr:row>
      <xdr:rowOff>209550</xdr:rowOff>
    </xdr:to>
    <xdr:graphicFrame>
      <xdr:nvGraphicFramePr>
        <xdr:cNvPr id="1" name="Chart 1"/>
        <xdr:cNvGraphicFramePr/>
      </xdr:nvGraphicFramePr>
      <xdr:xfrm>
        <a:off x="0" y="4676775"/>
        <a:ext cx="59912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0.20025</cdr:y>
    </cdr:from>
    <cdr:to>
      <cdr:x>0.947</cdr:x>
      <cdr:y>0.337</cdr:y>
    </cdr:to>
    <cdr:sp>
      <cdr:nvSpPr>
        <cdr:cNvPr id="1" name="Rectangle 1"/>
        <cdr:cNvSpPr>
          <a:spLocks/>
        </cdr:cNvSpPr>
      </cdr:nvSpPr>
      <cdr:spPr>
        <a:xfrm>
          <a:off x="4514850" y="1009650"/>
          <a:ext cx="1095375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9933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- 99,9%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_Vyaznikova\&#1056;&#1072;&#1073;&#1086;&#1095;&#1080;&#1081;%20&#1089;&#1090;&#1086;&#1083;\&#1074;&#1103;&#1079;&#1085;&#1080;&#1082;&#1086;&#1074;&#1072;\&#1055;&#1060;&#1054;\&#1103;&#1085;&#1074;&#1072;&#1088;&#1100;-&#1084;&#1072;&#1088;&#1090;%202010\&#1055;&#1060;&#1054;-&#1103;&#1085;&#1074;&#1072;&#1088;&#1100;-&#1084;&#1072;&#1088;&#109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д.произ."/>
      <sheetName val="инд.доб."/>
      <sheetName val="инд.обр."/>
      <sheetName val="Лист2"/>
      <sheetName val="Лист4"/>
      <sheetName val="мясо"/>
      <sheetName val="молоко"/>
      <sheetName val="КРС"/>
      <sheetName val="свиньи"/>
      <sheetName val="Лист2 (6)"/>
      <sheetName val="фин.рез"/>
      <sheetName val="убыт.организ."/>
      <sheetName val="Лист5"/>
      <sheetName val="безработица"/>
      <sheetName val="инфляция"/>
      <sheetName val="доходы"/>
      <sheetName val="зарплата"/>
      <sheetName val="Лист6"/>
      <sheetName val="розн.торговля"/>
      <sheetName val="общ.питание"/>
      <sheetName val="пл.услуги"/>
      <sheetName val="жилье"/>
      <sheetName val="Лист7"/>
      <sheetName val="родившиеся"/>
      <sheetName val="умершие"/>
      <sheetName val="млад.смертность"/>
      <sheetName val="ест.прирост"/>
      <sheetName val="Лист3"/>
    </sheetNames>
    <sheetDataSet>
      <sheetData sheetId="28">
        <row r="1">
          <cell r="B1" t="str">
            <v>субъекты</v>
          </cell>
        </row>
        <row r="2">
          <cell r="B2" t="str">
            <v>Башкортостан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L2" sqref="L2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22.33203125" style="0" customWidth="1"/>
    <col min="4" max="4" width="17.66015625" style="0" customWidth="1"/>
    <col min="5" max="5" width="18" style="0" customWidth="1"/>
    <col min="12" max="12" width="20.16015625" style="0" customWidth="1"/>
    <col min="13" max="13" width="18" style="0" customWidth="1"/>
  </cols>
  <sheetData>
    <row r="1" spans="1:5" ht="39.75" customHeight="1">
      <c r="A1" s="258" t="s">
        <v>43</v>
      </c>
      <c r="B1" s="258"/>
      <c r="C1" s="259"/>
      <c r="D1" s="259"/>
      <c r="E1" s="259"/>
    </row>
    <row r="2" spans="1:5" ht="184.5" customHeight="1">
      <c r="A2" s="21" t="s">
        <v>15</v>
      </c>
      <c r="B2" s="7"/>
      <c r="C2" s="22" t="s">
        <v>44</v>
      </c>
      <c r="D2" s="22" t="s">
        <v>45</v>
      </c>
      <c r="E2" s="22" t="s">
        <v>46</v>
      </c>
    </row>
    <row r="3" spans="1:5" ht="18.75">
      <c r="A3" s="256" t="s">
        <v>2</v>
      </c>
      <c r="B3" s="17">
        <v>2010</v>
      </c>
      <c r="C3" s="9">
        <f>DGET('инд.произ.'!$C$40:$E$54,'инд.произ.'!$E$40,Лист3!$B$1:$B$2)</f>
        <v>6</v>
      </c>
      <c r="D3" s="9">
        <f>DGET('инд.доб.'!$C$40:$E$54,'инд.доб.'!$E$40,Лист3!$B$1:$B$2)</f>
        <v>5</v>
      </c>
      <c r="E3" s="9">
        <f>DGET('инд.обр.'!$C$40:$E$54,'инд.обр.'!$E$40,Лист3!$B$1:$B$2)</f>
        <v>8</v>
      </c>
    </row>
    <row r="4" spans="1:5" ht="18.75">
      <c r="A4" s="257"/>
      <c r="B4" s="24">
        <v>2009</v>
      </c>
      <c r="C4" s="25">
        <f>DGET('инд.произ.'!$I$40:$K$54,'инд.произ.'!$K$40,Лист3!$B$1:$B$2)</f>
        <v>1</v>
      </c>
      <c r="D4" s="25">
        <f>DGET('инд.доб.'!$I$40:$K$54,'инд.доб.'!$K$40,Лист3!$B$1:$B$2)</f>
        <v>2</v>
      </c>
      <c r="E4" s="25">
        <f>DGET('инд.обр.'!$I$40:$K$54,'инд.обр.'!$K$40,Лист3!$B$1:$B$2)</f>
        <v>1</v>
      </c>
    </row>
    <row r="5" spans="1:5" ht="18.75">
      <c r="A5" s="256" t="s">
        <v>17</v>
      </c>
      <c r="B5" s="17">
        <v>2010</v>
      </c>
      <c r="C5" s="9">
        <f>DGET('инд.произ.'!$C$40:$E$54,'инд.произ.'!$E$40,Лист3!$C$1:$C$2)</f>
        <v>2</v>
      </c>
      <c r="D5" s="9">
        <f>DGET('инд.доб.'!$C$40:$E$54,'инд.доб.'!$E$40,Лист3!$C$1:$C$2)</f>
        <v>4</v>
      </c>
      <c r="E5" s="9">
        <f>DGET('инд.обр.'!$C$40:$E$54,'инд.обр.'!$E$40,Лист3!$C$1:$C$2)</f>
        <v>3</v>
      </c>
    </row>
    <row r="6" spans="1:5" ht="18.75">
      <c r="A6" s="257"/>
      <c r="B6" s="24">
        <v>2009</v>
      </c>
      <c r="C6" s="25">
        <f>DGET('инд.произ.'!$I$40:$K$54,'инд.произ.'!$K$40,Лист3!$C$1:$C$2)</f>
        <v>3</v>
      </c>
      <c r="D6" s="25">
        <f>DGET('инд.доб.'!$I$40:$K$54,'инд.доб.'!$K$40,Лист3!$C$1:$C$2)</f>
        <v>13</v>
      </c>
      <c r="E6" s="25">
        <f>DGET('инд.обр.'!$I$40:$K$54,'инд.обр.'!$K$40,Лист3!$C$1:$C$2)</f>
        <v>3</v>
      </c>
    </row>
    <row r="7" spans="1:5" ht="18.75">
      <c r="A7" s="256" t="s">
        <v>12</v>
      </c>
      <c r="B7" s="17">
        <v>2010</v>
      </c>
      <c r="C7" s="9">
        <f>DGET('инд.произ.'!$C$40:$E$54,'инд.произ.'!$E$40,Лист3!$D$1:$D$2)</f>
        <v>3</v>
      </c>
      <c r="D7" s="9">
        <f>DGET('инд.доб.'!$C$40:$E$54,'инд.доб.'!$E$40,Лист3!$D$1:$D$2)</f>
        <v>1</v>
      </c>
      <c r="E7" s="9">
        <f>DGET('инд.обр.'!$C$40:$E$54,'инд.обр.'!$E$40,Лист3!$D$1:$D$2)</f>
        <v>4</v>
      </c>
    </row>
    <row r="8" spans="1:5" ht="18.75">
      <c r="A8" s="257"/>
      <c r="B8" s="24">
        <v>2009</v>
      </c>
      <c r="C8" s="25">
        <f>DGET('инд.произ.'!$I$40:$K$54,'инд.произ.'!$K$40,Лист3!$D$1:$D$2)</f>
        <v>9</v>
      </c>
      <c r="D8" s="25">
        <f>DGET('инд.доб.'!$I$40:$K$54,'инд.доб.'!$K$40,Лист3!$D$1:$D$2)</f>
        <v>3</v>
      </c>
      <c r="E8" s="25">
        <f>DGET('инд.обр.'!$I$40:$K$54,'инд.обр.'!$K$40,Лист3!$D$1:$D$2)</f>
        <v>10</v>
      </c>
    </row>
    <row r="9" spans="1:5" ht="18.75">
      <c r="A9" s="256" t="s">
        <v>6</v>
      </c>
      <c r="B9" s="17">
        <v>2010</v>
      </c>
      <c r="C9" s="9">
        <f>DGET('инд.произ.'!$C$40:$E$54,'инд.произ.'!$E$40,Лист3!$E$1:$E$2)</f>
        <v>13</v>
      </c>
      <c r="D9" s="9">
        <f>DGET('инд.доб.'!$C$40:$E$54,'инд.доб.'!$E$40,Лист3!$E$1:$E$2)</f>
        <v>12</v>
      </c>
      <c r="E9" s="9">
        <f>DGET('инд.обр.'!$C$40:$E$54,'инд.обр.'!$E$40,Лист3!$E$1:$E$2)</f>
        <v>9</v>
      </c>
    </row>
    <row r="10" spans="1:5" ht="18.75">
      <c r="A10" s="257"/>
      <c r="B10" s="24">
        <v>2009</v>
      </c>
      <c r="C10" s="25">
        <f>DGET('инд.произ.'!$I$40:$K$54,'инд.произ.'!$K$40,Лист3!$E$1:$E$2)</f>
        <v>5</v>
      </c>
      <c r="D10" s="25">
        <f>DGET('инд.доб.'!$I$40:$K$54,'инд.доб.'!$K$40,Лист3!$E$1:$E$2)</f>
        <v>8</v>
      </c>
      <c r="E10" s="25">
        <f>DGET('инд.обр.'!$I$40:$K$54,'инд.обр.'!$K$40,Лист3!$E$1:$E$2)</f>
        <v>9</v>
      </c>
    </row>
    <row r="11" spans="1:17" s="6" customFormat="1" ht="18.75">
      <c r="A11" s="260" t="s">
        <v>1</v>
      </c>
      <c r="B11" s="17">
        <v>2010</v>
      </c>
      <c r="C11" s="10">
        <f>DGET('инд.произ.'!$C$40:$E$54,'инд.произ.'!$E$40,Лист3!$F$1:$F$2)</f>
        <v>11</v>
      </c>
      <c r="D11" s="10">
        <f>DGET('инд.доб.'!$C$40:$E$54,'инд.доб.'!$E$40,Лист3!$F$1:$F$2)</f>
        <v>10</v>
      </c>
      <c r="E11" s="10">
        <f>DGET('инд.обр.'!$C$40:$E$54,'инд.обр.'!$E$40,Лист3!$F$1:$F$2)</f>
        <v>12</v>
      </c>
      <c r="L11" s="4"/>
      <c r="M11" s="4"/>
      <c r="N11" s="4"/>
      <c r="O11" s="4"/>
      <c r="P11" s="4"/>
      <c r="Q11" s="4"/>
    </row>
    <row r="12" spans="1:17" s="6" customFormat="1" ht="18.75">
      <c r="A12" s="261"/>
      <c r="B12" s="24">
        <v>2009</v>
      </c>
      <c r="C12" s="128">
        <f>DGET('инд.произ.'!$I$40:$K$54,'инд.произ.'!$K$40,Лист3!$F$1:$F$2)</f>
        <v>2</v>
      </c>
      <c r="D12" s="128">
        <f>DGET('инд.доб.'!$I$40:$K$54,'инд.доб.'!$K$40,Лист3!$F$1:$F$2)</f>
        <v>7</v>
      </c>
      <c r="E12" s="128">
        <f>DGET('инд.обр.'!$I$40:$K$54,'инд.обр.'!$K$40,Лист3!$F$1:$F$2)</f>
        <v>4</v>
      </c>
      <c r="L12" s="4"/>
      <c r="M12" s="4"/>
      <c r="N12" s="4"/>
      <c r="O12" s="4"/>
      <c r="P12" s="4"/>
      <c r="Q12" s="4"/>
    </row>
    <row r="13" spans="1:17" ht="18.75">
      <c r="A13" s="256" t="s">
        <v>4</v>
      </c>
      <c r="B13" s="17">
        <v>2010</v>
      </c>
      <c r="C13" s="9">
        <f>DGET('инд.произ.'!$C$40:$E$54,'инд.произ.'!$E$40,Лист3!$G$1:$G$2)</f>
        <v>14</v>
      </c>
      <c r="D13" s="9"/>
      <c r="E13" s="9">
        <f>DGET('инд.обр.'!$C$40:$E$54,'инд.обр.'!$E$40,Лист3!$G$1:$G$2)</f>
        <v>14</v>
      </c>
      <c r="L13" s="5"/>
      <c r="M13" s="5"/>
      <c r="N13" s="5"/>
      <c r="O13" s="5"/>
      <c r="P13" s="5"/>
      <c r="Q13" s="5"/>
    </row>
    <row r="14" spans="1:17" ht="18.75">
      <c r="A14" s="257"/>
      <c r="B14" s="24">
        <v>2009</v>
      </c>
      <c r="C14" s="25">
        <f>DGET('инд.произ.'!$I$40:$K$54,'инд.произ.'!$K$40,Лист3!$G$1:$G$2)</f>
        <v>13</v>
      </c>
      <c r="D14" s="25">
        <f>DGET('инд.доб.'!$I$40:$K$54,'инд.доб.'!$K$40,Лист3!$G$1:$G$2)</f>
        <v>14</v>
      </c>
      <c r="E14" s="25">
        <f>DGET('инд.обр.'!$I$40:$K$54,'инд.обр.'!$K$40,Лист3!$G$1:$G$2)</f>
        <v>11</v>
      </c>
      <c r="L14" s="5"/>
      <c r="M14" s="5"/>
      <c r="N14" s="5"/>
      <c r="O14" s="5"/>
      <c r="P14" s="5"/>
      <c r="Q14" s="5"/>
    </row>
    <row r="15" spans="1:17" ht="18.75">
      <c r="A15" s="256" t="s">
        <v>14</v>
      </c>
      <c r="B15" s="17">
        <v>2010</v>
      </c>
      <c r="C15" s="9">
        <f>DGET('инд.произ.'!$C$40:$E$54,'инд.произ.'!$E$40,Лист3!$H$1:$H$2)</f>
        <v>4</v>
      </c>
      <c r="D15" s="9">
        <f>DGET('инд.доб.'!$C$40:$E$54,'инд.доб.'!$E$40,Лист3!$H$1:$H$2)</f>
        <v>9</v>
      </c>
      <c r="E15" s="9">
        <f>DGET('инд.обр.'!$C$40:$E$54,'инд.обр.'!$E$40,Лист3!$H$1:$H$2)</f>
        <v>2</v>
      </c>
      <c r="L15" s="5"/>
      <c r="M15" s="5"/>
      <c r="N15" s="5"/>
      <c r="O15" s="5"/>
      <c r="P15" s="5"/>
      <c r="Q15" s="5"/>
    </row>
    <row r="16" spans="1:17" ht="18.75">
      <c r="A16" s="257"/>
      <c r="B16" s="24">
        <v>2009</v>
      </c>
      <c r="C16" s="25">
        <f>DGET('инд.произ.'!$I$40:$K$54,'инд.произ.'!$K$40,Лист3!$H$1:$H$2)</f>
        <v>10</v>
      </c>
      <c r="D16" s="25">
        <f>DGET('инд.доб.'!$I$40:$K$54,'инд.доб.'!$K$40,Лист3!$H$1:$H$2)</f>
        <v>5</v>
      </c>
      <c r="E16" s="25">
        <f>DGET('инд.обр.'!$I$40:$K$54,'инд.обр.'!$K$40,Лист3!$H$1:$H$2)</f>
        <v>8</v>
      </c>
      <c r="L16" s="5"/>
      <c r="M16" s="5"/>
      <c r="N16" s="5"/>
      <c r="O16" s="5"/>
      <c r="P16" s="5"/>
      <c r="Q16" s="5"/>
    </row>
    <row r="17" spans="1:16" ht="18.75">
      <c r="A17" s="256" t="s">
        <v>7</v>
      </c>
      <c r="B17" s="17">
        <v>2010</v>
      </c>
      <c r="C17" s="9">
        <f>DGET('инд.произ.'!$C$40:$E$54,'инд.произ.'!$E$40,Лист3!$I$1:$I$2)</f>
        <v>12</v>
      </c>
      <c r="D17" s="9">
        <f>DGET('инд.доб.'!$C$40:$E$54,'инд.доб.'!$E$40,Лист3!$I$1:$I$2)</f>
        <v>13</v>
      </c>
      <c r="E17" s="9">
        <f>DGET('инд.обр.'!$C$40:$E$54,'инд.обр.'!$E$40,Лист3!$I$1:$I$2)</f>
        <v>11</v>
      </c>
      <c r="L17" s="4"/>
      <c r="M17" s="4"/>
      <c r="N17" s="4"/>
      <c r="O17" s="4"/>
      <c r="P17" s="4"/>
    </row>
    <row r="18" spans="1:16" ht="18.75">
      <c r="A18" s="257"/>
      <c r="B18" s="24">
        <v>2009</v>
      </c>
      <c r="C18" s="25">
        <f>DGET('инд.произ.'!$I$40:$K$54,'инд.произ.'!$K$40,Лист3!$I$1:$I$2)</f>
        <v>6</v>
      </c>
      <c r="D18" s="25">
        <f>DGET('инд.доб.'!$I$40:$K$54,'инд.доб.'!$K$40,Лист3!$I$1:$I$2)</f>
        <v>11</v>
      </c>
      <c r="E18" s="25">
        <f>DGET('инд.обр.'!$I$40:$K$54,'инд.обр.'!$K$40,Лист3!$I$1:$I$2)</f>
        <v>6</v>
      </c>
      <c r="L18" s="4"/>
      <c r="M18" s="4"/>
      <c r="N18" s="4"/>
      <c r="O18" s="4"/>
      <c r="P18" s="4"/>
    </row>
    <row r="19" spans="1:16" ht="18.75">
      <c r="A19" s="256" t="s">
        <v>8</v>
      </c>
      <c r="B19" s="17">
        <v>2010</v>
      </c>
      <c r="C19" s="9">
        <f>DGET('инд.произ.'!$C$40:$E$54,'инд.произ.'!$E$40,Лист3!$J$1:$J$2)</f>
        <v>5</v>
      </c>
      <c r="D19" s="9">
        <f>DGET('инд.доб.'!$C$40:$E$54,'инд.доб.'!$E$40,Лист3!$J$1:$J$2)</f>
        <v>14</v>
      </c>
      <c r="E19" s="9">
        <f>DGET('инд.обр.'!$C$40:$E$54,'инд.обр.'!$E$40,Лист3!$J$1:$J$2)</f>
        <v>7</v>
      </c>
      <c r="L19" s="5"/>
      <c r="M19" s="5"/>
      <c r="N19" s="5"/>
      <c r="O19" s="5"/>
      <c r="P19" s="5"/>
    </row>
    <row r="20" spans="1:16" ht="18.75">
      <c r="A20" s="257"/>
      <c r="B20" s="24">
        <v>2009</v>
      </c>
      <c r="C20" s="25">
        <f>DGET('инд.произ.'!$I$40:$K$54,'инд.произ.'!$K$40,Лист3!$J$1:$J$2)</f>
        <v>14</v>
      </c>
      <c r="D20" s="25">
        <f>DGET('инд.доб.'!$I$40:$K$54,'инд.доб.'!$K$40,Лист3!$J$1:$J$2)</f>
        <v>4</v>
      </c>
      <c r="E20" s="25">
        <f>DGET('инд.обр.'!$I$40:$K$54,'инд.обр.'!$K$40,Лист3!$J$1:$J$2)</f>
        <v>12</v>
      </c>
      <c r="L20" s="5"/>
      <c r="M20" s="5"/>
      <c r="N20" s="5"/>
      <c r="O20" s="5"/>
      <c r="P20" s="5"/>
    </row>
    <row r="21" spans="1:16" ht="18.75">
      <c r="A21" s="256" t="s">
        <v>3</v>
      </c>
      <c r="B21" s="17">
        <v>2010</v>
      </c>
      <c r="C21" s="9">
        <f>DGET('инд.произ.'!$C$40:$E$54,'инд.произ.'!$E$40,Лист3!$K$1:$K$2)</f>
        <v>10</v>
      </c>
      <c r="D21" s="9">
        <f>DGET('инд.доб.'!$C$40:$E$54,'инд.доб.'!$E$40,Лист3!$K$1:$K$2)</f>
        <v>6</v>
      </c>
      <c r="E21" s="9">
        <f>DGET('инд.обр.'!$C$40:$E$54,'инд.обр.'!$E$40,Лист3!$K$1:$K$2)</f>
        <v>13</v>
      </c>
      <c r="L21" s="5"/>
      <c r="M21" s="5"/>
      <c r="N21" s="5"/>
      <c r="O21" s="5"/>
      <c r="P21" s="5"/>
    </row>
    <row r="22" spans="1:16" ht="18.75">
      <c r="A22" s="257"/>
      <c r="B22" s="24">
        <v>2009</v>
      </c>
      <c r="C22" s="25">
        <f>DGET('инд.произ.'!$I$40:$K$54,'инд.произ.'!$K$40,Лист3!$K$1:$K$2)</f>
        <v>4</v>
      </c>
      <c r="D22" s="25">
        <f>DGET('инд.доб.'!$I$40:$K$54,'инд.доб.'!$K$40,Лист3!$K$1:$K$2)</f>
        <v>6</v>
      </c>
      <c r="E22" s="25">
        <f>DGET('инд.обр.'!$I$40:$K$54,'инд.обр.'!$K$40,Лист3!$K$1:$K$2)</f>
        <v>5</v>
      </c>
      <c r="L22" s="5"/>
      <c r="M22" s="5"/>
      <c r="N22" s="5"/>
      <c r="O22" s="5"/>
      <c r="P22" s="5"/>
    </row>
    <row r="23" spans="1:16" ht="18.75">
      <c r="A23" s="256" t="s">
        <v>11</v>
      </c>
      <c r="B23" s="17">
        <v>2010</v>
      </c>
      <c r="C23" s="9">
        <f>DGET('инд.произ.'!$C$40:$E$54,'инд.произ.'!$E$40,Лист3!$L$1:$L$2)</f>
        <v>7</v>
      </c>
      <c r="D23" s="9">
        <f>DGET('инд.доб.'!$C$40:$E$54,'инд.доб.'!$E$40,Лист3!$L$1:$L$2)</f>
        <v>3</v>
      </c>
      <c r="E23" s="9">
        <f>DGET('инд.обр.'!$C$40:$E$54,'инд.обр.'!$E$40,Лист3!$L$1:$L$2)</f>
        <v>10</v>
      </c>
      <c r="L23" s="5"/>
      <c r="M23" s="5"/>
      <c r="N23" s="5"/>
      <c r="O23" s="5"/>
      <c r="P23" s="5"/>
    </row>
    <row r="24" spans="1:16" ht="18.75">
      <c r="A24" s="257"/>
      <c r="B24" s="24">
        <v>2009</v>
      </c>
      <c r="C24" s="25">
        <f>DGET('инд.произ.'!$I$40:$K$54,'инд.произ.'!$K$40,Лист3!$L$1:$L$2)</f>
        <v>7</v>
      </c>
      <c r="D24" s="25">
        <f>DGET('инд.доб.'!$I$40:$K$54,'инд.доб.'!$K$40,Лист3!$L$1:$L$2)</f>
        <v>9</v>
      </c>
      <c r="E24" s="25">
        <f>DGET('инд.обр.'!$I$40:$K$54,'инд.обр.'!$K$40,Лист3!$L$1:$L$2)</f>
        <v>2</v>
      </c>
      <c r="L24" s="5"/>
      <c r="M24" s="5"/>
      <c r="N24" s="5"/>
      <c r="O24" s="5"/>
      <c r="P24" s="5"/>
    </row>
    <row r="25" spans="1:16" ht="18.75">
      <c r="A25" s="256" t="s">
        <v>5</v>
      </c>
      <c r="B25" s="17">
        <v>2010</v>
      </c>
      <c r="C25" s="9">
        <f>DGET('инд.произ.'!$C$40:$E$54,'инд.произ.'!$E$40,Лист3!$M$1:$M$2)</f>
        <v>9</v>
      </c>
      <c r="D25" s="9">
        <f>DGET('инд.доб.'!$C$40:$E$54,'инд.доб.'!$E$40,Лист3!$M$1:$M$2)</f>
        <v>8</v>
      </c>
      <c r="E25" s="9">
        <f>DGET('инд.обр.'!$C$40:$E$54,'инд.обр.'!$E$40,Лист3!$M$1:$M$2)</f>
        <v>5</v>
      </c>
      <c r="L25" s="5"/>
      <c r="M25" s="5"/>
      <c r="N25" s="5"/>
      <c r="O25" s="5"/>
      <c r="P25" s="5"/>
    </row>
    <row r="26" spans="1:16" ht="18.75">
      <c r="A26" s="257"/>
      <c r="B26" s="24">
        <v>2009</v>
      </c>
      <c r="C26" s="25">
        <f>DGET('инд.произ.'!$I$40:$K$54,'инд.произ.'!$K$40,Лист3!$M$1:$M$2)</f>
        <v>11</v>
      </c>
      <c r="D26" s="25">
        <f>DGET('инд.доб.'!$I$40:$K$54,'инд.доб.'!$K$40,Лист3!$M$1:$M$2)</f>
        <v>1</v>
      </c>
      <c r="E26" s="25">
        <f>DGET('инд.обр.'!$I$40:$K$54,'инд.обр.'!$K$40,Лист3!$M$1:$M$2)</f>
        <v>13</v>
      </c>
      <c r="L26" s="5"/>
      <c r="M26" s="5"/>
      <c r="N26" s="5"/>
      <c r="O26" s="5"/>
      <c r="P26" s="5"/>
    </row>
    <row r="27" spans="1:16" ht="18.75">
      <c r="A27" s="256" t="s">
        <v>9</v>
      </c>
      <c r="B27" s="17">
        <v>2010</v>
      </c>
      <c r="C27" s="9">
        <f>DGET('инд.произ.'!$C$40:$E$54,'инд.произ.'!$E$40,Лист3!$N$1:$N$2)</f>
        <v>8</v>
      </c>
      <c r="D27" s="9">
        <f>DGET('инд.доб.'!$C$40:$E$54,'инд.доб.'!$E$40,Лист3!$N$1:$N$2)</f>
        <v>11</v>
      </c>
      <c r="E27" s="9">
        <f>DGET('инд.обр.'!$C$40:$E$54,'инд.обр.'!$E$40,Лист3!$N$1:$N$2)</f>
        <v>6</v>
      </c>
      <c r="L27" s="5"/>
      <c r="M27" s="5"/>
      <c r="N27" s="5"/>
      <c r="O27" s="5"/>
      <c r="P27" s="5"/>
    </row>
    <row r="28" spans="1:16" ht="18.75">
      <c r="A28" s="257"/>
      <c r="B28" s="24">
        <v>2009</v>
      </c>
      <c r="C28" s="25">
        <f>DGET('инд.произ.'!$I$40:$K$54,'инд.произ.'!$K$40,Лист3!$N$1:$N$2)</f>
        <v>8</v>
      </c>
      <c r="D28" s="25">
        <f>DGET('инд.доб.'!$I$40:$K$54,'инд.доб.'!$K$40,Лист3!$N$1:$N$2)</f>
        <v>12</v>
      </c>
      <c r="E28" s="25">
        <f>DGET('инд.обр.'!$I$40:$K$54,'инд.обр.'!$K$40,Лист3!$N$1:$N$2)</f>
        <v>7</v>
      </c>
      <c r="L28" s="5"/>
      <c r="M28" s="5"/>
      <c r="N28" s="5"/>
      <c r="O28" s="5"/>
      <c r="P28" s="5"/>
    </row>
    <row r="29" spans="1:16" ht="18.75">
      <c r="A29" s="256" t="s">
        <v>10</v>
      </c>
      <c r="B29" s="17">
        <v>2010</v>
      </c>
      <c r="C29" s="9">
        <f>DGET('инд.произ.'!$C$40:$E$54,'инд.произ.'!$E$40,Лист3!$O$1:$O$2)</f>
        <v>1</v>
      </c>
      <c r="D29" s="9">
        <f>DGET('инд.доб.'!$C$40:$E$54,'инд.доб.'!$E$40,Лист3!$O$1:$O$2)</f>
        <v>7</v>
      </c>
      <c r="E29" s="9">
        <f>DGET('инд.обр.'!$C$40:$E$54,'инд.обр.'!$E$40,Лист3!$O$1:$O$2)</f>
        <v>1</v>
      </c>
      <c r="L29" s="5"/>
      <c r="M29" s="5"/>
      <c r="N29" s="5"/>
      <c r="O29" s="5"/>
      <c r="P29" s="5"/>
    </row>
    <row r="30" spans="1:13" ht="18.75">
      <c r="A30" s="257"/>
      <c r="B30" s="24">
        <v>2009</v>
      </c>
      <c r="C30" s="25">
        <f>DGET('инд.произ.'!$I$40:$K$54,'инд.произ.'!$K$40,Лист3!$O$1:$O$2)</f>
        <v>12</v>
      </c>
      <c r="D30" s="25">
        <f>DGET('инд.доб.'!$I$40:$K$54,'инд.доб.'!$K$40,Лист3!$O$1:$O$2)</f>
        <v>10</v>
      </c>
      <c r="E30" s="25">
        <f>DGET('инд.обр.'!$I$40:$K$54,'инд.обр.'!$K$40,Лист3!$O$1:$O$2)</f>
        <v>14</v>
      </c>
      <c r="L30" s="4"/>
      <c r="M30" s="4"/>
    </row>
    <row r="31" spans="12:13" ht="12.75">
      <c r="L31" s="5"/>
      <c r="M31" s="5"/>
    </row>
    <row r="32" spans="12:13" ht="12.75">
      <c r="L32" s="5"/>
      <c r="M32" s="5"/>
    </row>
    <row r="33" spans="12:13" ht="12.75" customHeight="1">
      <c r="L33" s="5"/>
      <c r="M33" s="5"/>
    </row>
    <row r="34" spans="12:13" ht="12.75" customHeight="1">
      <c r="L34" s="5"/>
      <c r="M34" s="5"/>
    </row>
    <row r="35" spans="12:13" ht="12.75" customHeight="1">
      <c r="L35" s="5"/>
      <c r="M35" s="5"/>
    </row>
    <row r="36" spans="12:13" ht="12.75" customHeight="1">
      <c r="L36" s="5"/>
      <c r="M36" s="5"/>
    </row>
    <row r="37" spans="12:13" ht="12.75" customHeight="1">
      <c r="L37" s="5"/>
      <c r="M37" s="5"/>
    </row>
    <row r="38" spans="12:13" ht="12.75" customHeight="1">
      <c r="L38" s="5"/>
      <c r="M38" s="5"/>
    </row>
    <row r="39" spans="12:13" ht="12.75" customHeight="1">
      <c r="L39" s="5"/>
      <c r="M39" s="5"/>
    </row>
    <row r="40" spans="12:13" ht="12.75" customHeight="1">
      <c r="L40" s="5"/>
      <c r="M40" s="5"/>
    </row>
    <row r="41" spans="12:13" ht="12.75" customHeight="1">
      <c r="L41" s="5"/>
      <c r="M41" s="5"/>
    </row>
    <row r="42" spans="12:13" ht="12.75" customHeight="1">
      <c r="L42" s="5"/>
      <c r="M42" s="5"/>
    </row>
    <row r="43" spans="12:13" ht="12.75" customHeight="1">
      <c r="L43" s="5"/>
      <c r="M43" s="5"/>
    </row>
    <row r="44" spans="12:13" ht="12.75" customHeight="1">
      <c r="L44" s="5"/>
      <c r="M44" s="5"/>
    </row>
    <row r="45" ht="12.75" customHeight="1"/>
  </sheetData>
  <sheetProtection/>
  <mergeCells count="15">
    <mergeCell ref="A25:A26"/>
    <mergeCell ref="A27:A28"/>
    <mergeCell ref="A29:A30"/>
    <mergeCell ref="A17:A18"/>
    <mergeCell ref="A19:A20"/>
    <mergeCell ref="A21:A22"/>
    <mergeCell ref="A23:A24"/>
    <mergeCell ref="A13:A14"/>
    <mergeCell ref="A15:A16"/>
    <mergeCell ref="A1:E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firstPageNumber="8" useFirstPageNumber="1" horizontalDpi="600" verticalDpi="600" orientation="portrait" paperSize="9" r:id="rId1"/>
  <headerFooter alignWithMargins="0">
    <oddHeader>&amp;R9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E20" sqref="E20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30.66015625" style="0" customWidth="1"/>
    <col min="4" max="4" width="32.83203125" style="0" customWidth="1"/>
    <col min="11" max="11" width="20.16015625" style="0" customWidth="1"/>
    <col min="12" max="12" width="18" style="0" customWidth="1"/>
  </cols>
  <sheetData>
    <row r="1" spans="1:4" ht="39.75" customHeight="1">
      <c r="A1" s="263" t="s">
        <v>48</v>
      </c>
      <c r="B1" s="263"/>
      <c r="C1" s="259"/>
      <c r="D1" s="259"/>
    </row>
    <row r="2" spans="1:4" ht="82.5" customHeight="1">
      <c r="A2" s="61" t="s">
        <v>15</v>
      </c>
      <c r="B2" s="62"/>
      <c r="C2" s="70" t="s">
        <v>49</v>
      </c>
      <c r="D2" s="70" t="s">
        <v>50</v>
      </c>
    </row>
    <row r="3" spans="1:4" ht="18.75">
      <c r="A3" s="256" t="s">
        <v>2</v>
      </c>
      <c r="B3" s="17">
        <v>2010</v>
      </c>
      <c r="C3" s="130">
        <v>4</v>
      </c>
      <c r="D3" s="130">
        <v>1</v>
      </c>
    </row>
    <row r="4" spans="1:4" ht="18.75">
      <c r="A4" s="257"/>
      <c r="B4" s="24">
        <v>2009</v>
      </c>
      <c r="C4" s="131">
        <v>8</v>
      </c>
      <c r="D4" s="131">
        <v>1</v>
      </c>
    </row>
    <row r="5" spans="1:4" ht="18.75">
      <c r="A5" s="256" t="s">
        <v>17</v>
      </c>
      <c r="B5" s="17">
        <v>2010</v>
      </c>
      <c r="C5" s="130">
        <v>8</v>
      </c>
      <c r="D5" s="130">
        <v>3</v>
      </c>
    </row>
    <row r="6" spans="1:4" ht="18.75">
      <c r="A6" s="257"/>
      <c r="B6" s="24">
        <v>2009</v>
      </c>
      <c r="C6" s="131">
        <v>9</v>
      </c>
      <c r="D6" s="131">
        <v>7</v>
      </c>
    </row>
    <row r="7" spans="1:4" ht="18.75">
      <c r="A7" s="256" t="s">
        <v>12</v>
      </c>
      <c r="B7" s="17">
        <v>2010</v>
      </c>
      <c r="C7" s="130">
        <v>14</v>
      </c>
      <c r="D7" s="130">
        <v>6</v>
      </c>
    </row>
    <row r="8" spans="1:4" ht="18.75">
      <c r="A8" s="257"/>
      <c r="B8" s="24">
        <v>2009</v>
      </c>
      <c r="C8" s="131">
        <v>13</v>
      </c>
      <c r="D8" s="131">
        <v>5</v>
      </c>
    </row>
    <row r="9" spans="1:4" ht="18.75">
      <c r="A9" s="256" t="s">
        <v>6</v>
      </c>
      <c r="B9" s="17">
        <v>2010</v>
      </c>
      <c r="C9" s="130">
        <v>10</v>
      </c>
      <c r="D9" s="130">
        <v>2</v>
      </c>
    </row>
    <row r="10" spans="1:4" ht="18.75">
      <c r="A10" s="257"/>
      <c r="B10" s="24">
        <v>2009</v>
      </c>
      <c r="C10" s="131">
        <v>3</v>
      </c>
      <c r="D10" s="131">
        <v>2</v>
      </c>
    </row>
    <row r="11" spans="1:16" s="64" customFormat="1" ht="18.75">
      <c r="A11" s="260" t="s">
        <v>1</v>
      </c>
      <c r="B11" s="17">
        <v>2010</v>
      </c>
      <c r="C11" s="132">
        <v>6</v>
      </c>
      <c r="D11" s="132">
        <v>10</v>
      </c>
      <c r="K11" s="65"/>
      <c r="L11" s="65"/>
      <c r="M11" s="65"/>
      <c r="N11" s="65"/>
      <c r="O11" s="65"/>
      <c r="P11" s="65"/>
    </row>
    <row r="12" spans="1:16" s="64" customFormat="1" ht="18.75">
      <c r="A12" s="261"/>
      <c r="B12" s="24">
        <v>2009</v>
      </c>
      <c r="C12" s="131">
        <v>6</v>
      </c>
      <c r="D12" s="131">
        <v>14</v>
      </c>
      <c r="K12" s="65"/>
      <c r="L12" s="65"/>
      <c r="M12" s="65"/>
      <c r="N12" s="65"/>
      <c r="O12" s="65"/>
      <c r="P12" s="65"/>
    </row>
    <row r="13" spans="1:16" ht="18.75">
      <c r="A13" s="256" t="s">
        <v>4</v>
      </c>
      <c r="B13" s="17">
        <v>2010</v>
      </c>
      <c r="C13" s="130">
        <v>13</v>
      </c>
      <c r="D13" s="130">
        <v>5</v>
      </c>
      <c r="K13" s="5"/>
      <c r="L13" s="5"/>
      <c r="M13" s="5"/>
      <c r="N13" s="5"/>
      <c r="O13" s="5"/>
      <c r="P13" s="5"/>
    </row>
    <row r="14" spans="1:16" ht="18.75">
      <c r="A14" s="257"/>
      <c r="B14" s="24">
        <v>2009</v>
      </c>
      <c r="C14" s="131">
        <v>11</v>
      </c>
      <c r="D14" s="131">
        <v>4</v>
      </c>
      <c r="K14" s="5"/>
      <c r="L14" s="5"/>
      <c r="M14" s="5"/>
      <c r="N14" s="5"/>
      <c r="O14" s="5"/>
      <c r="P14" s="5"/>
    </row>
    <row r="15" spans="1:16" ht="18.75">
      <c r="A15" s="256" t="s">
        <v>14</v>
      </c>
      <c r="B15" s="17">
        <v>2010</v>
      </c>
      <c r="C15" s="130">
        <v>9</v>
      </c>
      <c r="D15" s="130">
        <v>11</v>
      </c>
      <c r="K15" s="5"/>
      <c r="L15" s="5"/>
      <c r="M15" s="5"/>
      <c r="N15" s="5"/>
      <c r="O15" s="5"/>
      <c r="P15" s="5"/>
    </row>
    <row r="16" spans="1:16" ht="18.75">
      <c r="A16" s="257"/>
      <c r="B16" s="24">
        <v>2009</v>
      </c>
      <c r="C16" s="131">
        <v>5</v>
      </c>
      <c r="D16" s="131">
        <v>12</v>
      </c>
      <c r="K16" s="5"/>
      <c r="L16" s="5"/>
      <c r="M16" s="5"/>
      <c r="N16" s="5"/>
      <c r="O16" s="5"/>
      <c r="P16" s="5"/>
    </row>
    <row r="17" spans="1:15" ht="18.75">
      <c r="A17" s="256" t="s">
        <v>7</v>
      </c>
      <c r="B17" s="17">
        <v>2010</v>
      </c>
      <c r="C17" s="130">
        <v>1</v>
      </c>
      <c r="D17" s="130">
        <v>7</v>
      </c>
      <c r="K17" s="65"/>
      <c r="L17" s="65"/>
      <c r="M17" s="65"/>
      <c r="N17" s="65"/>
      <c r="O17" s="65"/>
    </row>
    <row r="18" spans="1:15" ht="18.75">
      <c r="A18" s="257"/>
      <c r="B18" s="24">
        <v>2009</v>
      </c>
      <c r="C18" s="131">
        <v>13</v>
      </c>
      <c r="D18" s="131">
        <v>13</v>
      </c>
      <c r="K18" s="65"/>
      <c r="L18" s="65"/>
      <c r="M18" s="65"/>
      <c r="N18" s="65"/>
      <c r="O18" s="65"/>
    </row>
    <row r="19" spans="1:15" ht="18.75">
      <c r="A19" s="256" t="s">
        <v>8</v>
      </c>
      <c r="B19" s="17">
        <v>2010</v>
      </c>
      <c r="C19" s="130">
        <v>5</v>
      </c>
      <c r="D19" s="130">
        <v>4</v>
      </c>
      <c r="K19" s="5"/>
      <c r="L19" s="5"/>
      <c r="M19" s="5"/>
      <c r="N19" s="5"/>
      <c r="O19" s="5"/>
    </row>
    <row r="20" spans="1:15" ht="18.75">
      <c r="A20" s="257"/>
      <c r="B20" s="24">
        <v>2009</v>
      </c>
      <c r="C20" s="131">
        <v>4</v>
      </c>
      <c r="D20" s="131">
        <v>10</v>
      </c>
      <c r="K20" s="5"/>
      <c r="L20" s="5"/>
      <c r="M20" s="5"/>
      <c r="N20" s="5"/>
      <c r="O20" s="5"/>
    </row>
    <row r="21" spans="1:15" ht="18.75">
      <c r="A21" s="256" t="s">
        <v>3</v>
      </c>
      <c r="B21" s="17">
        <v>2010</v>
      </c>
      <c r="C21" s="130">
        <v>11</v>
      </c>
      <c r="D21" s="130">
        <v>5</v>
      </c>
      <c r="K21" s="5"/>
      <c r="L21" s="5"/>
      <c r="M21" s="5"/>
      <c r="N21" s="5"/>
      <c r="O21" s="5"/>
    </row>
    <row r="22" spans="1:15" ht="18.75">
      <c r="A22" s="257"/>
      <c r="B22" s="24">
        <v>2009</v>
      </c>
      <c r="C22" s="131">
        <v>1</v>
      </c>
      <c r="D22" s="131">
        <v>6</v>
      </c>
      <c r="K22" s="5"/>
      <c r="L22" s="5"/>
      <c r="M22" s="5"/>
      <c r="N22" s="5"/>
      <c r="O22" s="5"/>
    </row>
    <row r="23" spans="1:15" ht="18.75">
      <c r="A23" s="256" t="s">
        <v>11</v>
      </c>
      <c r="B23" s="17">
        <v>2010</v>
      </c>
      <c r="C23" s="130">
        <v>12</v>
      </c>
      <c r="D23" s="130">
        <v>12</v>
      </c>
      <c r="K23" s="5"/>
      <c r="L23" s="5"/>
      <c r="M23" s="5"/>
      <c r="N23" s="5"/>
      <c r="O23" s="5"/>
    </row>
    <row r="24" spans="1:15" ht="18.75">
      <c r="A24" s="257"/>
      <c r="B24" s="24">
        <v>2009</v>
      </c>
      <c r="C24" s="131">
        <v>2</v>
      </c>
      <c r="D24" s="131">
        <v>3</v>
      </c>
      <c r="K24" s="5"/>
      <c r="L24" s="5"/>
      <c r="M24" s="5"/>
      <c r="N24" s="5"/>
      <c r="O24" s="5"/>
    </row>
    <row r="25" spans="1:15" ht="18.75">
      <c r="A25" s="256" t="s">
        <v>5</v>
      </c>
      <c r="B25" s="17">
        <v>2010</v>
      </c>
      <c r="C25" s="130">
        <v>2</v>
      </c>
      <c r="D25" s="130">
        <v>9</v>
      </c>
      <c r="K25" s="5"/>
      <c r="L25" s="5"/>
      <c r="M25" s="5"/>
      <c r="N25" s="5"/>
      <c r="O25" s="5"/>
    </row>
    <row r="26" spans="1:15" ht="18.75">
      <c r="A26" s="257"/>
      <c r="B26" s="24">
        <v>2009</v>
      </c>
      <c r="C26" s="131">
        <v>10</v>
      </c>
      <c r="D26" s="131">
        <v>11</v>
      </c>
      <c r="K26" s="5"/>
      <c r="L26" s="5"/>
      <c r="M26" s="5"/>
      <c r="N26" s="5"/>
      <c r="O26" s="5"/>
    </row>
    <row r="27" spans="1:15" ht="18.75">
      <c r="A27" s="256" t="s">
        <v>9</v>
      </c>
      <c r="B27" s="17">
        <v>2010</v>
      </c>
      <c r="C27" s="130">
        <v>7</v>
      </c>
      <c r="D27" s="130">
        <v>13</v>
      </c>
      <c r="K27" s="5"/>
      <c r="L27" s="5"/>
      <c r="M27" s="5"/>
      <c r="N27" s="5"/>
      <c r="O27" s="5"/>
    </row>
    <row r="28" spans="1:15" ht="18.75">
      <c r="A28" s="257"/>
      <c r="B28" s="24">
        <v>2009</v>
      </c>
      <c r="C28" s="131">
        <v>7</v>
      </c>
      <c r="D28" s="131">
        <v>9</v>
      </c>
      <c r="K28" s="5"/>
      <c r="L28" s="5"/>
      <c r="M28" s="5"/>
      <c r="N28" s="5"/>
      <c r="O28" s="5"/>
    </row>
    <row r="29" spans="1:15" ht="18.75">
      <c r="A29" s="256" t="s">
        <v>10</v>
      </c>
      <c r="B29" s="17">
        <v>2010</v>
      </c>
      <c r="C29" s="130">
        <v>3</v>
      </c>
      <c r="D29" s="130">
        <v>8</v>
      </c>
      <c r="K29" s="5"/>
      <c r="L29" s="5"/>
      <c r="M29" s="5"/>
      <c r="N29" s="5"/>
      <c r="O29" s="5"/>
    </row>
    <row r="30" spans="1:12" ht="18.75">
      <c r="A30" s="257"/>
      <c r="B30" s="24">
        <v>2009</v>
      </c>
      <c r="C30" s="131">
        <v>12</v>
      </c>
      <c r="D30" s="131">
        <v>8</v>
      </c>
      <c r="K30" s="65"/>
      <c r="L30" s="65"/>
    </row>
    <row r="31" spans="11:12" ht="12.75">
      <c r="K31" s="5"/>
      <c r="L31" s="5"/>
    </row>
    <row r="32" spans="11:12" ht="12.75">
      <c r="K32" s="5"/>
      <c r="L32" s="5"/>
    </row>
    <row r="33" spans="11:12" ht="12.75" customHeight="1">
      <c r="K33" s="5"/>
      <c r="L33" s="5"/>
    </row>
    <row r="34" spans="11:12" ht="12.75" customHeight="1">
      <c r="K34" s="5"/>
      <c r="L34" s="5"/>
    </row>
    <row r="35" spans="11:12" ht="12.75" customHeight="1">
      <c r="K35" s="5"/>
      <c r="L35" s="5"/>
    </row>
    <row r="36" spans="11:12" ht="12.75" customHeight="1">
      <c r="K36" s="5"/>
      <c r="L36" s="5"/>
    </row>
    <row r="37" spans="11:12" ht="12.75" customHeight="1">
      <c r="K37" s="5"/>
      <c r="L37" s="5"/>
    </row>
    <row r="38" spans="11:12" ht="12.75" customHeight="1">
      <c r="K38" s="5"/>
      <c r="L38" s="5"/>
    </row>
    <row r="39" spans="11:12" ht="12.75" customHeight="1">
      <c r="K39" s="5"/>
      <c r="L39" s="5"/>
    </row>
    <row r="40" spans="11:12" ht="12.75" customHeight="1">
      <c r="K40" s="5"/>
      <c r="L40" s="5"/>
    </row>
    <row r="41" spans="11:12" ht="12.75" customHeight="1">
      <c r="K41" s="5"/>
      <c r="L41" s="5"/>
    </row>
    <row r="42" spans="11:12" ht="12.75" customHeight="1">
      <c r="K42" s="5"/>
      <c r="L42" s="5"/>
    </row>
    <row r="43" spans="11:12" ht="12.75" customHeight="1">
      <c r="K43" s="5"/>
      <c r="L43" s="5"/>
    </row>
    <row r="44" spans="11:12" ht="12.75" customHeight="1">
      <c r="K44" s="5"/>
      <c r="L44" s="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9:A10"/>
    <mergeCell ref="A11:A12"/>
    <mergeCell ref="A1:D1"/>
    <mergeCell ref="A3:A4"/>
    <mergeCell ref="A5:A6"/>
    <mergeCell ref="A7: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M10" sqref="M10"/>
    </sheetView>
  </sheetViews>
  <sheetFormatPr defaultColWidth="9.33203125" defaultRowHeight="12.75"/>
  <cols>
    <col min="1" max="1" width="7.83203125" style="0" customWidth="1"/>
    <col min="2" max="2" width="5" style="0" customWidth="1"/>
    <col min="3" max="3" width="21.16015625" style="0" customWidth="1"/>
    <col min="4" max="4" width="14.33203125" style="0" customWidth="1"/>
    <col min="5" max="5" width="14.66015625" style="0" customWidth="1"/>
    <col min="6" max="6" width="25.33203125" style="0" customWidth="1"/>
    <col min="7" max="7" width="5.5" style="0" customWidth="1"/>
    <col min="9" max="9" width="24.66015625" style="0" customWidth="1"/>
    <col min="10" max="10" width="8.5" style="0" customWidth="1"/>
    <col min="11" max="11" width="9" style="0" customWidth="1"/>
    <col min="13" max="13" width="7.5" style="0" customWidth="1"/>
  </cols>
  <sheetData>
    <row r="1" spans="1:14" ht="39.75" customHeight="1">
      <c r="A1" s="262" t="s">
        <v>49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66"/>
      <c r="N1" s="66"/>
    </row>
    <row r="2" spans="1:6" ht="69.75" customHeight="1">
      <c r="A2" s="1"/>
      <c r="B2" s="1"/>
      <c r="C2" s="11"/>
      <c r="D2" s="231" t="s">
        <v>108</v>
      </c>
      <c r="E2" s="12" t="s">
        <v>109</v>
      </c>
      <c r="F2" s="12" t="s">
        <v>105</v>
      </c>
    </row>
    <row r="3" spans="3:13" ht="19.5" customHeight="1">
      <c r="C3" s="14" t="s">
        <v>2</v>
      </c>
      <c r="D3" s="31">
        <v>275.8</v>
      </c>
      <c r="E3" s="31">
        <v>33.4</v>
      </c>
      <c r="F3" s="15">
        <f>(E3-100+D3)-100</f>
        <v>109.20000000000002</v>
      </c>
      <c r="J3" s="75"/>
      <c r="K3" s="94"/>
      <c r="L3" s="95"/>
      <c r="M3" s="96"/>
    </row>
    <row r="4" spans="3:13" ht="19.5" customHeight="1">
      <c r="C4" s="14" t="s">
        <v>17</v>
      </c>
      <c r="D4" s="32">
        <v>134.8</v>
      </c>
      <c r="E4" s="32">
        <v>26.7</v>
      </c>
      <c r="F4" s="15">
        <f aca="true" t="shared" si="0" ref="F4:F16">(E4-100+D4)-100</f>
        <v>-38.499999999999986</v>
      </c>
      <c r="J4" s="75"/>
      <c r="K4" s="101"/>
      <c r="L4" s="95"/>
      <c r="M4" s="107"/>
    </row>
    <row r="5" spans="3:13" ht="19.5" customHeight="1">
      <c r="C5" s="14" t="s">
        <v>12</v>
      </c>
      <c r="D5" s="30">
        <v>0</v>
      </c>
      <c r="E5" s="31">
        <v>0</v>
      </c>
      <c r="F5" s="15"/>
      <c r="J5" s="75"/>
      <c r="K5" s="99"/>
      <c r="L5" s="95"/>
      <c r="M5" s="107"/>
    </row>
    <row r="6" spans="3:13" ht="19.5" customHeight="1">
      <c r="C6" s="14" t="s">
        <v>6</v>
      </c>
      <c r="D6" s="45">
        <v>116.6</v>
      </c>
      <c r="E6" s="30">
        <v>70.2</v>
      </c>
      <c r="F6" s="15">
        <f t="shared" si="0"/>
        <v>-13.200000000000003</v>
      </c>
      <c r="J6" s="75"/>
      <c r="K6" s="98"/>
      <c r="L6" s="100"/>
      <c r="M6" s="107"/>
    </row>
    <row r="7" spans="3:13" ht="19.5" customHeight="1">
      <c r="C7" s="18" t="s">
        <v>1</v>
      </c>
      <c r="D7" s="72">
        <v>144.4</v>
      </c>
      <c r="E7" s="266">
        <v>44.3</v>
      </c>
      <c r="F7" s="20">
        <f t="shared" si="0"/>
        <v>-11.299999999999997</v>
      </c>
      <c r="J7" s="75"/>
      <c r="K7" s="108"/>
      <c r="L7" s="95"/>
      <c r="M7" s="107"/>
    </row>
    <row r="8" spans="3:13" ht="19.5" customHeight="1">
      <c r="C8" s="14" t="s">
        <v>4</v>
      </c>
      <c r="D8" s="40">
        <v>23.3</v>
      </c>
      <c r="E8" s="40">
        <v>19.2</v>
      </c>
      <c r="F8" s="15">
        <f t="shared" si="0"/>
        <v>-157.5</v>
      </c>
      <c r="J8" s="75"/>
      <c r="K8" s="97"/>
      <c r="L8" s="95"/>
      <c r="M8" s="107"/>
    </row>
    <row r="9" spans="3:13" ht="19.5" customHeight="1">
      <c r="C9" s="14" t="s">
        <v>14</v>
      </c>
      <c r="D9" s="45">
        <v>129.5</v>
      </c>
      <c r="E9" s="30">
        <v>53.2</v>
      </c>
      <c r="F9" s="15">
        <f t="shared" si="0"/>
        <v>-17.299999999999997</v>
      </c>
      <c r="J9" s="75"/>
      <c r="K9" s="106"/>
      <c r="L9" s="95"/>
      <c r="M9" s="107"/>
    </row>
    <row r="10" spans="3:13" ht="19.5" customHeight="1">
      <c r="C10" s="14" t="s">
        <v>7</v>
      </c>
      <c r="D10" s="54">
        <v>2861.4</v>
      </c>
      <c r="E10" s="189">
        <v>0</v>
      </c>
      <c r="F10" s="15"/>
      <c r="J10" s="75"/>
      <c r="K10" s="98"/>
      <c r="L10" s="95"/>
      <c r="M10" s="107"/>
    </row>
    <row r="11" spans="3:13" ht="19.5" customHeight="1">
      <c r="C11" s="14" t="s">
        <v>8</v>
      </c>
      <c r="D11" s="60">
        <v>178.8</v>
      </c>
      <c r="E11" s="60">
        <v>54.3</v>
      </c>
      <c r="F11" s="15">
        <f t="shared" si="0"/>
        <v>33.10000000000002</v>
      </c>
      <c r="J11" s="75"/>
      <c r="K11" s="94"/>
      <c r="L11" s="95"/>
      <c r="M11" s="107"/>
    </row>
    <row r="12" spans="3:13" ht="19.5" customHeight="1">
      <c r="C12" s="14" t="s">
        <v>3</v>
      </c>
      <c r="D12" s="30">
        <v>94.3</v>
      </c>
      <c r="E12" s="30">
        <v>78.7</v>
      </c>
      <c r="F12" s="15">
        <f t="shared" si="0"/>
        <v>-27</v>
      </c>
      <c r="J12" s="75"/>
      <c r="K12" s="109"/>
      <c r="L12" s="95"/>
      <c r="M12" s="107"/>
    </row>
    <row r="13" spans="3:13" ht="19.5" customHeight="1">
      <c r="C13" s="14" t="s">
        <v>11</v>
      </c>
      <c r="D13" s="45">
        <v>93</v>
      </c>
      <c r="E13" s="30">
        <v>75.6</v>
      </c>
      <c r="F13" s="15">
        <f t="shared" si="0"/>
        <v>-31.400000000000006</v>
      </c>
      <c r="J13" s="75"/>
      <c r="K13" s="110"/>
      <c r="L13" s="95"/>
      <c r="M13" s="107"/>
    </row>
    <row r="14" spans="3:13" ht="19.5" customHeight="1">
      <c r="C14" s="14" t="s">
        <v>5</v>
      </c>
      <c r="D14" s="56">
        <v>679.4</v>
      </c>
      <c r="E14" s="56">
        <v>19.7</v>
      </c>
      <c r="F14" s="15">
        <f t="shared" si="0"/>
        <v>499.1</v>
      </c>
      <c r="J14" s="76"/>
      <c r="K14" s="111"/>
      <c r="L14" s="104"/>
      <c r="M14" s="112"/>
    </row>
    <row r="15" spans="3:13" ht="19.5" customHeight="1">
      <c r="C15" s="14" t="s">
        <v>9</v>
      </c>
      <c r="D15" s="80">
        <v>143</v>
      </c>
      <c r="E15" s="80">
        <v>38</v>
      </c>
      <c r="F15" s="15">
        <f t="shared" si="0"/>
        <v>-19</v>
      </c>
      <c r="J15" s="75"/>
      <c r="K15" s="108"/>
      <c r="L15" s="95"/>
      <c r="M15" s="107"/>
    </row>
    <row r="16" spans="3:13" ht="19.5" customHeight="1">
      <c r="C16" s="14" t="s">
        <v>10</v>
      </c>
      <c r="D16" s="32">
        <v>336.6</v>
      </c>
      <c r="E16" s="32">
        <v>19</v>
      </c>
      <c r="F16" s="15">
        <f t="shared" si="0"/>
        <v>155.60000000000002</v>
      </c>
      <c r="J16" s="75"/>
      <c r="K16" s="98"/>
      <c r="L16" s="95"/>
      <c r="M16" s="10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95</v>
      </c>
      <c r="E40" t="s">
        <v>16</v>
      </c>
      <c r="G40" t="s">
        <v>95</v>
      </c>
      <c r="H40" t="s">
        <v>13</v>
      </c>
      <c r="I40" t="s">
        <v>15</v>
      </c>
      <c r="J40" t="s">
        <v>95</v>
      </c>
      <c r="K40" t="s">
        <v>16</v>
      </c>
    </row>
    <row r="41" spans="3:11" ht="12.75">
      <c r="C41" s="1" t="s">
        <v>7</v>
      </c>
      <c r="D41" s="43">
        <v>2861.4</v>
      </c>
      <c r="E41">
        <v>1</v>
      </c>
      <c r="F41" s="1" t="s">
        <v>7</v>
      </c>
      <c r="G41" s="43">
        <v>2861.4</v>
      </c>
      <c r="I41" s="1" t="s">
        <v>3</v>
      </c>
      <c r="J41" s="41">
        <v>78.7</v>
      </c>
      <c r="K41">
        <v>1</v>
      </c>
    </row>
    <row r="42" spans="3:11" ht="12.75">
      <c r="C42" s="1" t="s">
        <v>5</v>
      </c>
      <c r="D42" s="42">
        <v>679.4</v>
      </c>
      <c r="E42">
        <v>2</v>
      </c>
      <c r="F42" s="1" t="s">
        <v>5</v>
      </c>
      <c r="G42" s="42">
        <v>679.4</v>
      </c>
      <c r="I42" s="1" t="s">
        <v>11</v>
      </c>
      <c r="J42" s="41">
        <v>75.6</v>
      </c>
      <c r="K42">
        <v>2</v>
      </c>
    </row>
    <row r="43" spans="3:11" ht="12.75">
      <c r="C43" s="1" t="s">
        <v>10</v>
      </c>
      <c r="D43" s="42">
        <v>336.6</v>
      </c>
      <c r="E43">
        <v>3</v>
      </c>
      <c r="F43" s="1" t="s">
        <v>10</v>
      </c>
      <c r="G43" s="42">
        <v>336.6</v>
      </c>
      <c r="I43" s="1" t="s">
        <v>6</v>
      </c>
      <c r="J43" s="41">
        <v>70.2</v>
      </c>
      <c r="K43">
        <v>3</v>
      </c>
    </row>
    <row r="44" spans="3:11" ht="12.75">
      <c r="C44" s="1" t="s">
        <v>2</v>
      </c>
      <c r="D44" s="43">
        <v>275.8</v>
      </c>
      <c r="E44">
        <v>4</v>
      </c>
      <c r="F44" s="1" t="s">
        <v>2</v>
      </c>
      <c r="G44" s="43">
        <v>275.8</v>
      </c>
      <c r="I44" s="1" t="s">
        <v>8</v>
      </c>
      <c r="J44" s="133">
        <v>54.3</v>
      </c>
      <c r="K44">
        <v>4</v>
      </c>
    </row>
    <row r="45" spans="3:11" ht="12.75">
      <c r="C45" s="1" t="s">
        <v>8</v>
      </c>
      <c r="D45" s="41">
        <v>178.8</v>
      </c>
      <c r="E45" s="58">
        <v>5</v>
      </c>
      <c r="F45" s="1" t="s">
        <v>8</v>
      </c>
      <c r="G45" s="41">
        <v>178.8</v>
      </c>
      <c r="I45" s="1" t="s">
        <v>14</v>
      </c>
      <c r="J45" s="41">
        <v>53.2</v>
      </c>
      <c r="K45">
        <v>5</v>
      </c>
    </row>
    <row r="46" spans="3:11" ht="12.75">
      <c r="C46" s="26" t="s">
        <v>1</v>
      </c>
      <c r="D46" s="191">
        <v>144.4</v>
      </c>
      <c r="E46">
        <v>6</v>
      </c>
      <c r="F46" s="26" t="s">
        <v>1</v>
      </c>
      <c r="G46" s="191">
        <v>144.4</v>
      </c>
      <c r="I46" s="26" t="s">
        <v>1</v>
      </c>
      <c r="J46" s="267">
        <v>44.3</v>
      </c>
      <c r="K46">
        <v>6</v>
      </c>
    </row>
    <row r="47" spans="3:11" ht="12.75">
      <c r="C47" s="1" t="s">
        <v>9</v>
      </c>
      <c r="D47" s="193">
        <v>143</v>
      </c>
      <c r="E47">
        <v>7</v>
      </c>
      <c r="F47" s="1" t="s">
        <v>9</v>
      </c>
      <c r="G47" s="193">
        <v>143</v>
      </c>
      <c r="I47" s="1" t="s">
        <v>9</v>
      </c>
      <c r="J47" s="134">
        <v>38</v>
      </c>
      <c r="K47">
        <v>7</v>
      </c>
    </row>
    <row r="48" spans="3:11" ht="13.5" customHeight="1">
      <c r="C48" s="1" t="s">
        <v>17</v>
      </c>
      <c r="D48" s="42">
        <v>134.8</v>
      </c>
      <c r="E48">
        <v>8</v>
      </c>
      <c r="F48" s="1" t="s">
        <v>17</v>
      </c>
      <c r="G48" s="42">
        <v>134.8</v>
      </c>
      <c r="I48" s="1" t="s">
        <v>2</v>
      </c>
      <c r="J48" s="43">
        <v>33.4</v>
      </c>
      <c r="K48">
        <v>8</v>
      </c>
    </row>
    <row r="49" spans="3:11" ht="12.75">
      <c r="C49" s="1" t="s">
        <v>14</v>
      </c>
      <c r="D49" s="46">
        <v>129.5</v>
      </c>
      <c r="E49">
        <v>9</v>
      </c>
      <c r="F49" s="1" t="s">
        <v>14</v>
      </c>
      <c r="G49" s="46">
        <v>129.5</v>
      </c>
      <c r="I49" s="1" t="s">
        <v>17</v>
      </c>
      <c r="J49" s="42">
        <v>26.7</v>
      </c>
      <c r="K49">
        <v>9</v>
      </c>
    </row>
    <row r="50" spans="3:11" ht="13.5" customHeight="1">
      <c r="C50" s="1" t="s">
        <v>6</v>
      </c>
      <c r="D50" s="46">
        <v>116.6</v>
      </c>
      <c r="E50">
        <v>10</v>
      </c>
      <c r="F50" s="1" t="s">
        <v>6</v>
      </c>
      <c r="G50" s="46">
        <v>116.6</v>
      </c>
      <c r="I50" s="1" t="s">
        <v>5</v>
      </c>
      <c r="J50" s="135">
        <v>19.7</v>
      </c>
      <c r="K50">
        <v>10</v>
      </c>
    </row>
    <row r="51" spans="3:11" ht="12.75">
      <c r="C51" s="1" t="s">
        <v>3</v>
      </c>
      <c r="D51" s="41">
        <v>94.3</v>
      </c>
      <c r="E51">
        <v>11</v>
      </c>
      <c r="F51" s="1" t="s">
        <v>3</v>
      </c>
      <c r="G51" s="41">
        <v>94.3</v>
      </c>
      <c r="I51" s="1" t="s">
        <v>4</v>
      </c>
      <c r="J51" s="44">
        <v>19.2</v>
      </c>
      <c r="K51">
        <v>11</v>
      </c>
    </row>
    <row r="52" spans="3:11" ht="12" customHeight="1">
      <c r="C52" s="1" t="s">
        <v>11</v>
      </c>
      <c r="D52" s="46">
        <v>93</v>
      </c>
      <c r="E52">
        <v>12</v>
      </c>
      <c r="F52" s="1" t="s">
        <v>11</v>
      </c>
      <c r="G52" s="46">
        <v>93</v>
      </c>
      <c r="I52" s="1" t="s">
        <v>10</v>
      </c>
      <c r="J52" s="42">
        <v>19</v>
      </c>
      <c r="K52">
        <v>12</v>
      </c>
    </row>
    <row r="53" spans="3:11" ht="12.75" customHeight="1">
      <c r="C53" s="1" t="s">
        <v>4</v>
      </c>
      <c r="D53" s="44">
        <v>23.3</v>
      </c>
      <c r="E53">
        <v>13</v>
      </c>
      <c r="F53" s="1" t="s">
        <v>4</v>
      </c>
      <c r="G53" s="44">
        <v>23.3</v>
      </c>
      <c r="I53" s="1" t="s">
        <v>12</v>
      </c>
      <c r="J53" s="43">
        <v>0</v>
      </c>
      <c r="K53">
        <v>13</v>
      </c>
    </row>
    <row r="54" spans="3:11" ht="12.75">
      <c r="C54" s="1" t="s">
        <v>12</v>
      </c>
      <c r="D54" s="41">
        <v>0</v>
      </c>
      <c r="E54">
        <v>14</v>
      </c>
      <c r="F54" s="1" t="s">
        <v>12</v>
      </c>
      <c r="G54" s="41">
        <v>0</v>
      </c>
      <c r="I54" s="1" t="s">
        <v>7</v>
      </c>
      <c r="J54" s="192">
        <v>0</v>
      </c>
      <c r="K54">
        <v>13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&amp;R19</oddHeader>
  </headerFooter>
  <colBreaks count="1" manualBreakCount="1">
    <brk id="1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L8" sqref="L8"/>
    </sheetView>
  </sheetViews>
  <sheetFormatPr defaultColWidth="9.33203125" defaultRowHeight="12.75"/>
  <cols>
    <col min="1" max="1" width="7" style="0" customWidth="1"/>
    <col min="2" max="2" width="8.5" style="0" customWidth="1"/>
    <col min="3" max="3" width="21.16015625" style="0" customWidth="1"/>
    <col min="4" max="4" width="15" style="0" customWidth="1"/>
    <col min="5" max="5" width="15.33203125" style="0" customWidth="1"/>
    <col min="6" max="6" width="17.66015625" style="0" customWidth="1"/>
    <col min="7" max="7" width="7.83203125" style="0" customWidth="1"/>
    <col min="8" max="8" width="8.33203125" style="0" customWidth="1"/>
    <col min="9" max="9" width="24.66015625" style="0" customWidth="1"/>
    <col min="10" max="10" width="10.16015625" style="0" customWidth="1"/>
    <col min="11" max="11" width="10.33203125" style="0" customWidth="1"/>
  </cols>
  <sheetData>
    <row r="1" spans="1:14" ht="18.75">
      <c r="A1" s="262" t="s">
        <v>51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66"/>
      <c r="N1" s="66"/>
    </row>
    <row r="2" spans="1:6" ht="25.5">
      <c r="A2" s="1"/>
      <c r="B2" s="1"/>
      <c r="C2" s="11"/>
      <c r="D2" s="231" t="s">
        <v>93</v>
      </c>
      <c r="E2" s="12" t="s">
        <v>102</v>
      </c>
      <c r="F2" s="12" t="s">
        <v>22</v>
      </c>
    </row>
    <row r="3" spans="3:13" ht="19.5" customHeight="1">
      <c r="C3" s="14" t="s">
        <v>2</v>
      </c>
      <c r="D3" s="31">
        <v>20.7</v>
      </c>
      <c r="E3" s="31">
        <v>23.4</v>
      </c>
      <c r="F3" s="15">
        <f aca="true" t="shared" si="0" ref="F3:F16">D3-E3</f>
        <v>-2.6999999999999993</v>
      </c>
      <c r="J3" s="75"/>
      <c r="K3" s="94"/>
      <c r="L3" s="95"/>
      <c r="M3" s="96"/>
    </row>
    <row r="4" spans="3:13" ht="19.5" customHeight="1">
      <c r="C4" s="14" t="s">
        <v>17</v>
      </c>
      <c r="D4" s="32">
        <v>32</v>
      </c>
      <c r="E4" s="31">
        <v>38.4</v>
      </c>
      <c r="F4" s="15">
        <f t="shared" si="0"/>
        <v>-6.399999999999999</v>
      </c>
      <c r="J4" s="75"/>
      <c r="K4" s="97"/>
      <c r="L4" s="95"/>
      <c r="M4" s="96"/>
    </row>
    <row r="5" spans="3:13" ht="19.5" customHeight="1">
      <c r="C5" s="14" t="s">
        <v>12</v>
      </c>
      <c r="D5" s="31">
        <v>34.2</v>
      </c>
      <c r="E5" s="30">
        <v>36.2</v>
      </c>
      <c r="F5" s="15">
        <f t="shared" si="0"/>
        <v>-2</v>
      </c>
      <c r="J5" s="75"/>
      <c r="K5" s="98"/>
      <c r="L5" s="95"/>
      <c r="M5" s="96"/>
    </row>
    <row r="6" spans="3:13" ht="19.5" customHeight="1">
      <c r="C6" s="14" t="s">
        <v>6</v>
      </c>
      <c r="D6" s="45">
        <v>29.3</v>
      </c>
      <c r="E6" s="45">
        <v>33</v>
      </c>
      <c r="F6" s="15">
        <f t="shared" si="0"/>
        <v>-3.6999999999999993</v>
      </c>
      <c r="J6" s="75"/>
      <c r="K6" s="99"/>
      <c r="L6" s="95"/>
      <c r="M6" s="96"/>
    </row>
    <row r="7" spans="3:13" ht="19.5" customHeight="1">
      <c r="C7" s="18" t="s">
        <v>1</v>
      </c>
      <c r="D7" s="72">
        <v>37.7</v>
      </c>
      <c r="E7" s="72">
        <v>44</v>
      </c>
      <c r="F7" s="20">
        <f t="shared" si="0"/>
        <v>-6.299999999999997</v>
      </c>
      <c r="J7" s="75"/>
      <c r="K7" s="97"/>
      <c r="L7" s="95"/>
      <c r="M7" s="96"/>
    </row>
    <row r="8" spans="3:13" ht="19.5" customHeight="1">
      <c r="C8" s="14" t="s">
        <v>4</v>
      </c>
      <c r="D8" s="40">
        <v>33.6</v>
      </c>
      <c r="E8" s="40">
        <v>35.9</v>
      </c>
      <c r="F8" s="15">
        <f t="shared" si="0"/>
        <v>-2.299999999999997</v>
      </c>
      <c r="J8" s="75"/>
      <c r="K8" s="98"/>
      <c r="L8" s="100"/>
      <c r="M8" s="96"/>
    </row>
    <row r="9" spans="3:13" ht="19.5" customHeight="1">
      <c r="C9" s="14" t="s">
        <v>14</v>
      </c>
      <c r="D9" s="30">
        <v>38.1</v>
      </c>
      <c r="E9" s="45">
        <v>42.7</v>
      </c>
      <c r="F9" s="15">
        <f t="shared" si="0"/>
        <v>-4.600000000000001</v>
      </c>
      <c r="J9" s="75"/>
      <c r="K9" s="101"/>
      <c r="L9" s="95"/>
      <c r="M9" s="96"/>
    </row>
    <row r="10" spans="3:13" ht="19.5" customHeight="1">
      <c r="C10" s="14" t="s">
        <v>7</v>
      </c>
      <c r="D10" s="56">
        <v>35.5</v>
      </c>
      <c r="E10" s="54">
        <v>43.2</v>
      </c>
      <c r="F10" s="15">
        <f t="shared" si="0"/>
        <v>-7.700000000000003</v>
      </c>
      <c r="J10" s="75"/>
      <c r="K10" s="102"/>
      <c r="L10" s="95"/>
      <c r="M10" s="96"/>
    </row>
    <row r="11" spans="3:13" ht="19.5" customHeight="1">
      <c r="C11" s="14" t="s">
        <v>8</v>
      </c>
      <c r="D11" s="60">
        <v>33.5</v>
      </c>
      <c r="E11" s="60">
        <v>39.3</v>
      </c>
      <c r="F11" s="15">
        <f t="shared" si="0"/>
        <v>-5.799999999999997</v>
      </c>
      <c r="J11" s="75"/>
      <c r="K11" s="103"/>
      <c r="L11" s="95"/>
      <c r="M11" s="96"/>
    </row>
    <row r="12" spans="3:13" ht="19.5" customHeight="1">
      <c r="C12" s="14" t="s">
        <v>3</v>
      </c>
      <c r="D12" s="30">
        <v>33.6</v>
      </c>
      <c r="E12" s="30">
        <v>37.1</v>
      </c>
      <c r="F12" s="15">
        <f t="shared" si="0"/>
        <v>-3.5</v>
      </c>
      <c r="J12" s="76"/>
      <c r="K12" s="50"/>
      <c r="L12" s="104"/>
      <c r="M12" s="105"/>
    </row>
    <row r="13" spans="3:13" ht="19.5" customHeight="1">
      <c r="C13" s="14" t="s">
        <v>11</v>
      </c>
      <c r="D13" s="30">
        <v>39.2</v>
      </c>
      <c r="E13" s="30">
        <v>34.4</v>
      </c>
      <c r="F13" s="15">
        <f t="shared" si="0"/>
        <v>4.800000000000004</v>
      </c>
      <c r="J13" s="75"/>
      <c r="K13" s="106"/>
      <c r="L13" s="95"/>
      <c r="M13" s="96"/>
    </row>
    <row r="14" spans="3:13" ht="19.5" customHeight="1">
      <c r="C14" s="14" t="s">
        <v>5</v>
      </c>
      <c r="D14" s="56">
        <v>36</v>
      </c>
      <c r="E14" s="56">
        <v>42</v>
      </c>
      <c r="F14" s="15">
        <f t="shared" si="0"/>
        <v>-6</v>
      </c>
      <c r="J14" s="75"/>
      <c r="K14" s="94"/>
      <c r="L14" s="95"/>
      <c r="M14" s="96"/>
    </row>
    <row r="15" spans="3:13" ht="19.5" customHeight="1">
      <c r="C15" s="14" t="s">
        <v>9</v>
      </c>
      <c r="D15" s="80">
        <v>39.3</v>
      </c>
      <c r="E15" s="71">
        <v>39.2</v>
      </c>
      <c r="F15" s="15">
        <f t="shared" si="0"/>
        <v>0.09999999999999432</v>
      </c>
      <c r="J15" s="75"/>
      <c r="K15" s="98"/>
      <c r="L15" s="95"/>
      <c r="M15" s="96"/>
    </row>
    <row r="16" spans="3:13" ht="19.5" customHeight="1">
      <c r="C16" s="14" t="s">
        <v>10</v>
      </c>
      <c r="D16" s="32">
        <v>35.6</v>
      </c>
      <c r="E16" s="32">
        <v>39</v>
      </c>
      <c r="F16" s="15">
        <f t="shared" si="0"/>
        <v>-3.3999999999999986</v>
      </c>
      <c r="J16" s="75"/>
      <c r="K16" s="98"/>
      <c r="L16" s="95"/>
      <c r="M16" s="9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187" t="s">
        <v>110</v>
      </c>
      <c r="E40" t="s">
        <v>16</v>
      </c>
      <c r="G40" s="187" t="s">
        <v>110</v>
      </c>
      <c r="H40" t="s">
        <v>13</v>
      </c>
      <c r="I40" t="s">
        <v>15</v>
      </c>
      <c r="J40" s="187" t="s">
        <v>110</v>
      </c>
      <c r="K40" t="s">
        <v>16</v>
      </c>
    </row>
    <row r="41" spans="3:11" ht="12.75">
      <c r="C41" s="1" t="s">
        <v>2</v>
      </c>
      <c r="D41" s="43">
        <v>20.7</v>
      </c>
      <c r="E41">
        <v>1</v>
      </c>
      <c r="F41" s="1" t="s">
        <v>2</v>
      </c>
      <c r="G41" s="43">
        <v>20.7</v>
      </c>
      <c r="I41" s="1" t="s">
        <v>2</v>
      </c>
      <c r="J41" s="43">
        <v>23.4</v>
      </c>
      <c r="K41">
        <v>1</v>
      </c>
    </row>
    <row r="42" spans="3:11" ht="12.75">
      <c r="C42" s="1" t="s">
        <v>6</v>
      </c>
      <c r="D42" s="46">
        <v>29.3</v>
      </c>
      <c r="E42">
        <v>2</v>
      </c>
      <c r="F42" s="1" t="s">
        <v>6</v>
      </c>
      <c r="G42" s="46">
        <v>29.3</v>
      </c>
      <c r="I42" s="1" t="s">
        <v>6</v>
      </c>
      <c r="J42" s="46">
        <v>33</v>
      </c>
      <c r="K42">
        <v>2</v>
      </c>
    </row>
    <row r="43" spans="3:11" ht="12.75">
      <c r="C43" s="1" t="s">
        <v>17</v>
      </c>
      <c r="D43" s="42">
        <v>32</v>
      </c>
      <c r="E43">
        <v>3</v>
      </c>
      <c r="F43" s="1" t="s">
        <v>17</v>
      </c>
      <c r="G43" s="42">
        <v>32</v>
      </c>
      <c r="I43" s="1" t="s">
        <v>11</v>
      </c>
      <c r="J43" s="41">
        <v>34.4</v>
      </c>
      <c r="K43">
        <v>3</v>
      </c>
    </row>
    <row r="44" spans="3:11" ht="12.75">
      <c r="C44" s="1" t="s">
        <v>8</v>
      </c>
      <c r="D44" s="133">
        <v>33.5</v>
      </c>
      <c r="E44">
        <v>4</v>
      </c>
      <c r="F44" s="1" t="s">
        <v>8</v>
      </c>
      <c r="G44" s="133">
        <v>33.5</v>
      </c>
      <c r="I44" s="1" t="s">
        <v>4</v>
      </c>
      <c r="J44" s="44">
        <v>35.9</v>
      </c>
      <c r="K44">
        <v>4</v>
      </c>
    </row>
    <row r="45" spans="3:11" ht="12.75">
      <c r="C45" s="1" t="s">
        <v>4</v>
      </c>
      <c r="D45" s="44">
        <v>33.6</v>
      </c>
      <c r="E45">
        <v>5</v>
      </c>
      <c r="F45" s="1" t="s">
        <v>4</v>
      </c>
      <c r="G45" s="44">
        <v>33.6</v>
      </c>
      <c r="I45" s="1" t="s">
        <v>12</v>
      </c>
      <c r="J45" s="41">
        <v>36.2</v>
      </c>
      <c r="K45">
        <v>5</v>
      </c>
    </row>
    <row r="46" spans="3:11" ht="12.75">
      <c r="C46" s="1" t="s">
        <v>3</v>
      </c>
      <c r="D46" s="41">
        <v>33.6</v>
      </c>
      <c r="E46">
        <v>5</v>
      </c>
      <c r="F46" s="1" t="s">
        <v>3</v>
      </c>
      <c r="G46" s="41">
        <v>33.6</v>
      </c>
      <c r="I46" s="1" t="s">
        <v>3</v>
      </c>
      <c r="J46" s="41">
        <v>37.1</v>
      </c>
      <c r="K46">
        <v>6</v>
      </c>
    </row>
    <row r="47" spans="3:11" ht="12.75">
      <c r="C47" s="1" t="s">
        <v>12</v>
      </c>
      <c r="D47" s="43">
        <v>34.2</v>
      </c>
      <c r="E47">
        <v>6</v>
      </c>
      <c r="F47" s="1" t="s">
        <v>12</v>
      </c>
      <c r="G47" s="43">
        <v>34.2</v>
      </c>
      <c r="I47" s="1" t="s">
        <v>17</v>
      </c>
      <c r="J47" s="43">
        <v>38.4</v>
      </c>
      <c r="K47">
        <v>7</v>
      </c>
    </row>
    <row r="48" spans="3:11" ht="12.75">
      <c r="C48" s="1" t="s">
        <v>7</v>
      </c>
      <c r="D48" s="135">
        <v>35.5</v>
      </c>
      <c r="E48">
        <v>7</v>
      </c>
      <c r="F48" s="1" t="s">
        <v>7</v>
      </c>
      <c r="G48" s="135">
        <v>35.5</v>
      </c>
      <c r="I48" s="1" t="s">
        <v>10</v>
      </c>
      <c r="J48" s="42">
        <v>39</v>
      </c>
      <c r="K48">
        <v>8</v>
      </c>
    </row>
    <row r="49" spans="3:11" ht="12.75">
      <c r="C49" s="1" t="s">
        <v>10</v>
      </c>
      <c r="D49" s="42">
        <v>35.6</v>
      </c>
      <c r="E49">
        <v>8</v>
      </c>
      <c r="F49" s="1" t="s">
        <v>10</v>
      </c>
      <c r="G49" s="42">
        <v>35.6</v>
      </c>
      <c r="I49" s="1" t="s">
        <v>9</v>
      </c>
      <c r="J49" s="190">
        <v>39.2</v>
      </c>
      <c r="K49">
        <v>9</v>
      </c>
    </row>
    <row r="50" spans="3:11" ht="12.75">
      <c r="C50" s="1" t="s">
        <v>5</v>
      </c>
      <c r="D50" s="135">
        <v>36</v>
      </c>
      <c r="E50">
        <v>9</v>
      </c>
      <c r="F50" s="1" t="s">
        <v>5</v>
      </c>
      <c r="G50" s="135">
        <v>36</v>
      </c>
      <c r="I50" s="1" t="s">
        <v>8</v>
      </c>
      <c r="J50" s="41">
        <v>39.3</v>
      </c>
      <c r="K50">
        <v>10</v>
      </c>
    </row>
    <row r="51" spans="3:11" ht="12.75">
      <c r="C51" s="26" t="s">
        <v>1</v>
      </c>
      <c r="D51" s="152">
        <v>37.7</v>
      </c>
      <c r="E51">
        <v>10</v>
      </c>
      <c r="F51" s="26" t="s">
        <v>1</v>
      </c>
      <c r="G51" s="152">
        <v>37.7</v>
      </c>
      <c r="I51" s="1" t="s">
        <v>5</v>
      </c>
      <c r="J51" s="42">
        <v>42</v>
      </c>
      <c r="K51">
        <v>11</v>
      </c>
    </row>
    <row r="52" spans="3:11" ht="12.75">
      <c r="C52" s="1" t="s">
        <v>14</v>
      </c>
      <c r="D52" s="41">
        <v>38.1</v>
      </c>
      <c r="E52">
        <v>11</v>
      </c>
      <c r="F52" s="1" t="s">
        <v>14</v>
      </c>
      <c r="G52" s="41">
        <v>38.1</v>
      </c>
      <c r="I52" s="1" t="s">
        <v>14</v>
      </c>
      <c r="J52" s="46">
        <v>42.7</v>
      </c>
      <c r="K52">
        <v>12</v>
      </c>
    </row>
    <row r="53" spans="3:11" ht="12.75">
      <c r="C53" s="1" t="s">
        <v>11</v>
      </c>
      <c r="D53" s="41">
        <v>39.2</v>
      </c>
      <c r="E53">
        <v>12</v>
      </c>
      <c r="F53" s="1" t="s">
        <v>11</v>
      </c>
      <c r="G53" s="41">
        <v>39.2</v>
      </c>
      <c r="I53" s="1" t="s">
        <v>7</v>
      </c>
      <c r="J53" s="43">
        <v>43.2</v>
      </c>
      <c r="K53">
        <v>13</v>
      </c>
    </row>
    <row r="54" spans="3:11" ht="12.75">
      <c r="C54" s="1" t="s">
        <v>9</v>
      </c>
      <c r="D54" s="134">
        <v>39.3</v>
      </c>
      <c r="E54">
        <v>13</v>
      </c>
      <c r="F54" s="1" t="s">
        <v>9</v>
      </c>
      <c r="G54" s="134">
        <v>39.3</v>
      </c>
      <c r="I54" s="26" t="s">
        <v>1</v>
      </c>
      <c r="J54" s="191">
        <v>44</v>
      </c>
      <c r="K54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&amp;R20</oddHeader>
  </headerFooter>
  <colBreaks count="1" manualBreakCount="1">
    <brk id="1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I26" sqref="I26"/>
    </sheetView>
  </sheetViews>
  <sheetFormatPr defaultColWidth="9.33203125" defaultRowHeight="12.75"/>
  <cols>
    <col min="1" max="1" width="22.66015625" style="0" customWidth="1"/>
    <col min="2" max="2" width="11.16015625" style="0" customWidth="1"/>
    <col min="3" max="3" width="14" style="0" customWidth="1"/>
    <col min="4" max="4" width="13" style="0" customWidth="1"/>
    <col min="5" max="5" width="14" style="0" customWidth="1"/>
    <col min="6" max="6" width="16.5" style="0" customWidth="1"/>
    <col min="13" max="13" width="20.16015625" style="0" customWidth="1"/>
    <col min="14" max="14" width="18" style="0" customWidth="1"/>
  </cols>
  <sheetData>
    <row r="1" spans="1:6" ht="39.75" customHeight="1">
      <c r="A1" s="258" t="s">
        <v>34</v>
      </c>
      <c r="B1" s="258"/>
      <c r="C1" s="258"/>
      <c r="D1" s="258"/>
      <c r="E1" s="259"/>
      <c r="F1" s="259"/>
    </row>
    <row r="2" spans="1:6" ht="163.5" customHeight="1">
      <c r="A2" s="21" t="s">
        <v>15</v>
      </c>
      <c r="B2" s="7"/>
      <c r="C2" s="22" t="s">
        <v>30</v>
      </c>
      <c r="D2" s="22" t="s">
        <v>31</v>
      </c>
      <c r="E2" s="22" t="s">
        <v>52</v>
      </c>
      <c r="F2" s="22" t="s">
        <v>33</v>
      </c>
    </row>
    <row r="3" spans="1:6" ht="18.75">
      <c r="A3" s="256" t="s">
        <v>2</v>
      </c>
      <c r="B3" s="17">
        <v>2009</v>
      </c>
      <c r="C3" s="9">
        <f>DGET(безработица!$C$40:$E$54,безработица!$E$40,Лист3!$B$1:$B$2)</f>
        <v>6</v>
      </c>
      <c r="D3" s="9">
        <f>DGET(инфляция!$C$40:$E$54,инфляция!$E$40,Лист3!$B$1:$B$2)</f>
        <v>4</v>
      </c>
      <c r="E3" s="9">
        <f>DGET(доходы!$C$40:$E$54,доходы!$E$40,Лист3!$B$1:$B$2)</f>
        <v>4</v>
      </c>
      <c r="F3" s="9">
        <f>DGET(зарплата!$C$40:$E$54,зарплата!$E$40,Лист3!$B$1:$B$2)</f>
        <v>5</v>
      </c>
    </row>
    <row r="4" spans="1:6" ht="18.75">
      <c r="A4" s="257"/>
      <c r="B4" s="24">
        <v>2008</v>
      </c>
      <c r="C4" s="25">
        <f>DGET(безработица!$I$40:$K$54,безработица!$K$40,Лист3!$B$1:$B$2)</f>
        <v>5</v>
      </c>
      <c r="D4" s="25">
        <f>DGET(инфляция!$I$40:$K$54,инфляция!$K$40,Лист3!$B$1:$B$2)</f>
        <v>2</v>
      </c>
      <c r="E4" s="25">
        <f>DGET(доходы!$I$40:$K$54,доходы!$K$40,Лист3!$B$1:$B$2)</f>
        <v>4</v>
      </c>
      <c r="F4" s="25">
        <f>DGET(зарплата!$I$40:$K$54,зарплата!$K$40,Лист3!$B$1:$B$2)</f>
        <v>4</v>
      </c>
    </row>
    <row r="5" spans="1:6" ht="18.75">
      <c r="A5" s="256" t="s">
        <v>17</v>
      </c>
      <c r="B5" s="17">
        <v>2009</v>
      </c>
      <c r="C5" s="9">
        <f>DGET(безработица!$C$40:$E$54,безработица!$E$40,Лист3!$C$1:$C$2)</f>
        <v>8</v>
      </c>
      <c r="D5" s="9">
        <f>DGET(инфляция!$C$40:$E$54,инфляция!$E$40,Лист3!$C$1:$C$2)</f>
        <v>9</v>
      </c>
      <c r="E5" s="9">
        <f>DGET(доходы!$C$40:$E$54,доходы!$E$40,Лист3!$C$1:$C$2)</f>
        <v>14</v>
      </c>
      <c r="F5" s="9">
        <f>DGET(зарплата!$C$40:$E$54,зарплата!$E$40,Лист3!$C$1:$C$2)</f>
        <v>13</v>
      </c>
    </row>
    <row r="6" spans="1:6" ht="18.75">
      <c r="A6" s="257"/>
      <c r="B6" s="24">
        <v>2008</v>
      </c>
      <c r="C6" s="25">
        <f>DGET(безработица!$I$40:$K$54,безработица!$K$40,Лист3!$C$1:$C$2)</f>
        <v>4</v>
      </c>
      <c r="D6" s="25">
        <f>DGET(инфляция!$I$40:$K$54,инфляция!$K$40,Лист3!$C$1:$C$2)</f>
        <v>7</v>
      </c>
      <c r="E6" s="25">
        <f>DGET(доходы!$I$40:$K$54,доходы!$K$40,Лист3!$C$1:$C$2)</f>
        <v>14</v>
      </c>
      <c r="F6" s="25">
        <f>DGET(зарплата!$I$40:$K$54,зарплата!$K$40,Лист3!$C$1:$C$2)</f>
        <v>14</v>
      </c>
    </row>
    <row r="7" spans="1:6" ht="18.75">
      <c r="A7" s="256" t="s">
        <v>12</v>
      </c>
      <c r="B7" s="17">
        <v>2009</v>
      </c>
      <c r="C7" s="9">
        <f>DGET(безработица!$C$40:$E$54,безработица!$E$40,Лист3!$D$1:$D$2)</f>
        <v>5</v>
      </c>
      <c r="D7" s="9">
        <f>DGET(инфляция!$C$40:$E$54,инфляция!$E$40,Лист3!$D$1:$D$2)</f>
        <v>3</v>
      </c>
      <c r="E7" s="9">
        <f>DGET(доходы!$C$40:$E$54,доходы!$E$40,Лист3!$D$1:$D$2)</f>
        <v>12</v>
      </c>
      <c r="F7" s="9">
        <f>DGET(зарплата!$C$40:$E$54,зарплата!$E$40,Лист3!$D$1:$D$2)</f>
        <v>14</v>
      </c>
    </row>
    <row r="8" spans="1:6" ht="18.75">
      <c r="A8" s="257"/>
      <c r="B8" s="24">
        <v>2008</v>
      </c>
      <c r="C8" s="25">
        <f>DGET(безработица!$I$40:$K$54,безработица!$K$40,Лист3!$D$1:$D$2)</f>
        <v>2</v>
      </c>
      <c r="D8" s="25">
        <f>DGET(инфляция!$I$40:$K$54,инфляция!$K$40,Лист3!$D$1:$D$2)</f>
        <v>5</v>
      </c>
      <c r="E8" s="25">
        <f>DGET(доходы!$I$40:$K$54,доходы!$K$40,Лист3!$D$1:$D$2)</f>
        <v>13</v>
      </c>
      <c r="F8" s="25">
        <f>DGET(зарплата!$I$40:$K$54,зарплата!$K$40,Лист3!$D$1:$D$2)</f>
        <v>13</v>
      </c>
    </row>
    <row r="9" spans="1:6" ht="18.75">
      <c r="A9" s="256" t="s">
        <v>6</v>
      </c>
      <c r="B9" s="17">
        <v>2009</v>
      </c>
      <c r="C9" s="9">
        <f>DGET(безработица!$C$40:$E$54,безработица!$E$40,Лист3!$E$1:$E$2)</f>
        <v>10</v>
      </c>
      <c r="D9" s="9">
        <f>DGET(инфляция!$C$40:$E$54,инфляция!$E$40,Лист3!$E$1:$E$2)</f>
        <v>3</v>
      </c>
      <c r="E9" s="9">
        <f>DGET(доходы!$C$40:$E$54,доходы!$E$40,Лист3!$E$1:$E$2)</f>
        <v>3</v>
      </c>
      <c r="F9" s="9">
        <f>DGET(зарплата!$C$40:$E$54,зарплата!$E$40,Лист3!$E$1:$E$2)</f>
        <v>1</v>
      </c>
    </row>
    <row r="10" spans="1:6" ht="18.75">
      <c r="A10" s="257"/>
      <c r="B10" s="24">
        <v>2008</v>
      </c>
      <c r="C10" s="25">
        <f>DGET(безработица!$I$40:$K$54,безработица!$K$40,Лист3!$E$1:$E$2)</f>
        <v>10</v>
      </c>
      <c r="D10" s="25">
        <f>DGET(инфляция!$I$40:$K$54,инфляция!$K$40,Лист3!$E$1:$E$2)</f>
        <v>1</v>
      </c>
      <c r="E10" s="25">
        <f>DGET(доходы!$I$40:$K$54,доходы!$K$40,Лист3!$E$1:$E$2)</f>
        <v>3</v>
      </c>
      <c r="F10" s="25">
        <f>DGET(зарплата!$I$40:$K$54,зарплата!$K$40,Лист3!$E$1:$E$2)</f>
        <v>3</v>
      </c>
    </row>
    <row r="11" spans="1:18" s="6" customFormat="1" ht="18.75">
      <c r="A11" s="260" t="s">
        <v>1</v>
      </c>
      <c r="B11" s="17">
        <v>2009</v>
      </c>
      <c r="C11" s="10">
        <f>DGET(безработица!$C$40:$E$54,безработица!$E$40,Лист3!$F$1:$F$2)</f>
        <v>9</v>
      </c>
      <c r="D11" s="10">
        <f>DGET(инфляция!$C$40:$E$54,инфляция!$E$40,Лист3!$F$1:$F$2)</f>
        <v>10</v>
      </c>
      <c r="E11" s="10">
        <f>DGET(доходы!$C$40:$E$54,доходы!$E$40,Лист3!$F$1:$F$2)</f>
        <v>7</v>
      </c>
      <c r="F11" s="10">
        <f>DGET(зарплата!$C$40:$E$54,зарплата!$E$40,Лист3!$F$1:$F$2)</f>
        <v>9</v>
      </c>
      <c r="M11" s="4"/>
      <c r="N11" s="4"/>
      <c r="O11" s="4"/>
      <c r="P11" s="4"/>
      <c r="Q11" s="4"/>
      <c r="R11" s="4"/>
    </row>
    <row r="12" spans="1:18" s="6" customFormat="1" ht="18.75">
      <c r="A12" s="261"/>
      <c r="B12" s="24">
        <v>2008</v>
      </c>
      <c r="C12" s="25">
        <f>DGET(безработица!$I$40:$K$54,безработица!$K$40,Лист3!$F$1:$F$2)</f>
        <v>8</v>
      </c>
      <c r="D12" s="25">
        <f>DGET(инфляция!$I$40:$K$54,инфляция!$K$40,Лист3!$F$1:$F$2)</f>
        <v>8</v>
      </c>
      <c r="E12" s="25">
        <f>DGET(доходы!$I$40:$K$54,доходы!$K$40,Лист3!$F$1:$F$2)</f>
        <v>8</v>
      </c>
      <c r="F12" s="25">
        <f>DGET(зарплата!$I$40:$K$54,зарплата!$K$40,Лист3!$F$1:$F$2)</f>
        <v>7</v>
      </c>
      <c r="M12" s="4"/>
      <c r="N12" s="4"/>
      <c r="O12" s="4"/>
      <c r="P12" s="4"/>
      <c r="Q12" s="4"/>
      <c r="R12" s="4"/>
    </row>
    <row r="13" spans="1:18" ht="18.75">
      <c r="A13" s="256" t="s">
        <v>4</v>
      </c>
      <c r="B13" s="17">
        <v>2009</v>
      </c>
      <c r="C13" s="9">
        <f>DGET(безработица!$C$40:$E$54,безработица!$E$40,Лист3!$G$1:$G$2)</f>
        <v>13</v>
      </c>
      <c r="D13" s="9">
        <f>DGET(инфляция!$C$40:$E$54,инфляция!$E$40,Лист3!$G$1:$G$2)</f>
        <v>11</v>
      </c>
      <c r="E13" s="9">
        <f>DGET(доходы!$C$40:$E$54,доходы!$E$40,Лист3!$G$1:$G$2)</f>
        <v>13</v>
      </c>
      <c r="F13" s="9">
        <f>DGET(зарплата!$C$40:$E$54,зарплата!$E$40,Лист3!$G$1:$G$2)</f>
        <v>12</v>
      </c>
      <c r="M13" s="5"/>
      <c r="N13" s="5"/>
      <c r="O13" s="5"/>
      <c r="P13" s="5"/>
      <c r="Q13" s="5"/>
      <c r="R13" s="5"/>
    </row>
    <row r="14" spans="1:18" ht="18.75">
      <c r="A14" s="257"/>
      <c r="B14" s="24">
        <v>2008</v>
      </c>
      <c r="C14" s="25">
        <f>DGET(безработица!$I$40:$K$54,безработица!$K$40,Лист3!$G$1:$G$2)</f>
        <v>9</v>
      </c>
      <c r="D14" s="25">
        <f>DGET(инфляция!$I$40:$K$54,инфляция!$K$40,Лист3!$G$1:$G$2)</f>
        <v>2</v>
      </c>
      <c r="E14" s="25">
        <f>DGET(доходы!$I$40:$K$54,доходы!$K$40,Лист3!$G$1:$G$2)</f>
        <v>12</v>
      </c>
      <c r="F14" s="25">
        <f>DGET(зарплата!$I$40:$K$54,зарплата!$K$40,Лист3!$G$1:$G$2)</f>
        <v>12</v>
      </c>
      <c r="M14" s="5"/>
      <c r="N14" s="5"/>
      <c r="O14" s="5"/>
      <c r="P14" s="5"/>
      <c r="Q14" s="5"/>
      <c r="R14" s="5"/>
    </row>
    <row r="15" spans="1:18" ht="18.75">
      <c r="A15" s="256" t="s">
        <v>14</v>
      </c>
      <c r="B15" s="17">
        <v>2009</v>
      </c>
      <c r="C15" s="9">
        <f>DGET(безработица!$C$40:$E$54,безработица!$E$40,Лист3!$H$1:$H$2)</f>
        <v>12</v>
      </c>
      <c r="D15" s="9">
        <f>DGET(инфляция!$C$40:$E$54,инфляция!$E$40,Лист3!$H$1:$H$2)</f>
        <v>7</v>
      </c>
      <c r="E15" s="9">
        <f>DGET(доходы!$C$40:$E$54,доходы!$E$40,Лист3!$H$1:$H$2)</f>
        <v>2</v>
      </c>
      <c r="F15" s="9">
        <f>DGET(зарплата!$C$40:$E$54,зарплата!$E$40,Лист3!$H$1:$H$2)</f>
        <v>2</v>
      </c>
      <c r="M15" s="5"/>
      <c r="N15" s="5"/>
      <c r="O15" s="5"/>
      <c r="P15" s="5"/>
      <c r="Q15" s="5"/>
      <c r="R15" s="5"/>
    </row>
    <row r="16" spans="1:18" ht="18.75">
      <c r="A16" s="257"/>
      <c r="B16" s="24">
        <v>2008</v>
      </c>
      <c r="C16" s="25">
        <f>DGET(безработица!$I$40:$K$54,безработица!$K$40,Лист3!$H$1:$H$2)</f>
        <v>11</v>
      </c>
      <c r="D16" s="25">
        <f>DGET(инфляция!$I$40:$K$54,инфляция!$K$40,Лист3!$H$1:$H$2)</f>
        <v>9</v>
      </c>
      <c r="E16" s="25">
        <f>DGET(доходы!$I$40:$K$54,доходы!$K$40,Лист3!$H$1:$H$2)</f>
        <v>2</v>
      </c>
      <c r="F16" s="25">
        <f>DGET(зарплата!$I$40:$K$54,зарплата!$K$40,Лист3!$H$1:$H$2)</f>
        <v>1</v>
      </c>
      <c r="M16" s="5"/>
      <c r="N16" s="5"/>
      <c r="O16" s="5"/>
      <c r="P16" s="5"/>
      <c r="Q16" s="5"/>
      <c r="R16" s="5"/>
    </row>
    <row r="17" spans="1:17" ht="18.75">
      <c r="A17" s="256" t="s">
        <v>7</v>
      </c>
      <c r="B17" s="17">
        <v>2009</v>
      </c>
      <c r="C17" s="9">
        <f>DGET(безработица!$C$40:$E$54,безработица!$E$40,Лист3!$I$1:$I$2)</f>
        <v>11</v>
      </c>
      <c r="D17" s="9">
        <f>DGET(инфляция!$C$40:$E$54,инфляция!$E$40,Лист3!$I$1:$I$2)</f>
        <v>6</v>
      </c>
      <c r="E17" s="9">
        <f>DGET(доходы!$C$40:$E$54,доходы!$E$40,Лист3!$I$1:$I$2)</f>
        <v>9</v>
      </c>
      <c r="F17" s="9">
        <f>DGET(зарплата!$C$40:$E$54,зарплата!$E$40,Лист3!$I$1:$I$2)</f>
        <v>10</v>
      </c>
      <c r="M17" s="4"/>
      <c r="N17" s="4"/>
      <c r="O17" s="4"/>
      <c r="P17" s="4"/>
      <c r="Q17" s="4"/>
    </row>
    <row r="18" spans="1:17" ht="18.75">
      <c r="A18" s="257"/>
      <c r="B18" s="24">
        <v>2008</v>
      </c>
      <c r="C18" s="25">
        <f>DGET(безработица!$I$40:$K$54,безработица!$K$40,Лист3!$I$1:$I$2)</f>
        <v>8</v>
      </c>
      <c r="D18" s="25">
        <f>DGET(инфляция!$I$40:$K$54,инфляция!$K$40,Лист3!$I$1:$I$2)</f>
        <v>8</v>
      </c>
      <c r="E18" s="25">
        <f>DGET(доходы!$I$40:$K$54,доходы!$K$40,Лист3!$I$1:$I$2)</f>
        <v>9</v>
      </c>
      <c r="F18" s="25">
        <f>DGET(зарплата!$I$40:$K$54,зарплата!$K$40,Лист3!$I$1:$I$2)</f>
        <v>10</v>
      </c>
      <c r="M18" s="4"/>
      <c r="N18" s="4"/>
      <c r="O18" s="4"/>
      <c r="P18" s="4"/>
      <c r="Q18" s="4"/>
    </row>
    <row r="19" spans="1:17" ht="18.75">
      <c r="A19" s="256" t="s">
        <v>8</v>
      </c>
      <c r="B19" s="17">
        <v>2009</v>
      </c>
      <c r="C19" s="9">
        <f>DGET(безработица!$C$40:$E$54,безработица!$E$40,Лист3!$J$1:$J$2)</f>
        <v>2</v>
      </c>
      <c r="D19" s="9">
        <f>DGET(инфляция!$C$40:$E$54,инфляция!$E$40,Лист3!$J$1:$J$2)</f>
        <v>5</v>
      </c>
      <c r="E19" s="9">
        <f>DGET(доходы!$C$40:$E$54,доходы!$E$40,Лист3!$J$1:$J$2)</f>
        <v>5</v>
      </c>
      <c r="F19" s="9">
        <f>DGET(зарплата!$C$40:$E$54,зарплата!$E$40,Лист3!$J$1:$J$2)</f>
        <v>3</v>
      </c>
      <c r="M19" s="5"/>
      <c r="N19" s="5"/>
      <c r="O19" s="5"/>
      <c r="P19" s="5"/>
      <c r="Q19" s="5"/>
    </row>
    <row r="20" spans="1:17" ht="18.75">
      <c r="A20" s="257"/>
      <c r="B20" s="24">
        <v>2008</v>
      </c>
      <c r="C20" s="25">
        <f>DGET(безработица!$I$40:$K$54,безработица!$K$40,Лист3!$J$1:$J$2)</f>
        <v>3</v>
      </c>
      <c r="D20" s="25">
        <f>DGET(инфляция!$I$40:$K$54,инфляция!$K$40,Лист3!$J$1:$J$2)</f>
        <v>10</v>
      </c>
      <c r="E20" s="25">
        <f>DGET(доходы!$I$40:$K$54,доходы!$K$40,Лист3!$J$1:$J$2)</f>
        <v>5</v>
      </c>
      <c r="F20" s="25">
        <f>DGET(зарплата!$I$40:$K$54,зарплата!$K$40,Лист3!$J$1:$J$2)</f>
        <v>5</v>
      </c>
      <c r="M20" s="5"/>
      <c r="N20" s="5"/>
      <c r="O20" s="5"/>
      <c r="P20" s="5"/>
      <c r="Q20" s="5"/>
    </row>
    <row r="21" spans="1:17" ht="18.75">
      <c r="A21" s="256" t="s">
        <v>3</v>
      </c>
      <c r="B21" s="17">
        <v>2009</v>
      </c>
      <c r="C21" s="9">
        <f>DGET(безработица!$C$40:$E$54,безработица!$E$40,Лист3!$K$1:$K$2)</f>
        <v>4</v>
      </c>
      <c r="D21" s="9">
        <f>DGET(инфляция!$C$40:$E$54,инфляция!$E$40,Лист3!$K$1:$K$2)</f>
        <v>3</v>
      </c>
      <c r="E21" s="9">
        <f>DGET(доходы!$C$40:$E$54,доходы!$E$40,Лист3!$K$1:$K$2)</f>
        <v>8</v>
      </c>
      <c r="F21" s="9">
        <f>DGET(зарплата!$C$40:$E$54,зарплата!$E$40,Лист3!$K$1:$K$2)</f>
        <v>6</v>
      </c>
      <c r="M21" s="5"/>
      <c r="N21" s="5"/>
      <c r="O21" s="5"/>
      <c r="P21" s="5"/>
      <c r="Q21" s="5"/>
    </row>
    <row r="22" spans="1:17" ht="18.75">
      <c r="A22" s="257"/>
      <c r="B22" s="24">
        <v>2008</v>
      </c>
      <c r="C22" s="25">
        <f>DGET(безработица!$I$40:$K$54,безработица!$K$40,Лист3!$K$1:$K$2)</f>
        <v>1</v>
      </c>
      <c r="D22" s="25">
        <f>DGET(инфляция!$I$40:$K$54,инфляция!$K$40,Лист3!$K$1:$K$2)</f>
        <v>4</v>
      </c>
      <c r="E22" s="25">
        <f>DGET(доходы!$I$40:$K$54,доходы!$K$40,Лист3!$K$1:$K$2)</f>
        <v>6</v>
      </c>
      <c r="F22" s="25">
        <f>DGET(зарплата!$I$40:$K$54,зарплата!$K$40,Лист3!$K$1:$K$2)</f>
        <v>6</v>
      </c>
      <c r="M22" s="5"/>
      <c r="N22" s="5"/>
      <c r="O22" s="5"/>
      <c r="P22" s="5"/>
      <c r="Q22" s="5"/>
    </row>
    <row r="23" spans="1:17" ht="18.75">
      <c r="A23" s="256" t="s">
        <v>11</v>
      </c>
      <c r="B23" s="17">
        <v>2009</v>
      </c>
      <c r="C23" s="9">
        <f>DGET(безработица!$C$40:$E$54,безработица!$E$40,Лист3!$L$1:$L$2)</f>
        <v>1</v>
      </c>
      <c r="D23" s="9">
        <f>DGET(инфляция!$C$40:$E$54,инфляция!$E$40,Лист3!$L$1:$L$2)</f>
        <v>2</v>
      </c>
      <c r="E23" s="9">
        <f>DGET(доходы!$C$40:$E$54,доходы!$E$40,Лист3!$L$1:$L$2)</f>
        <v>6</v>
      </c>
      <c r="F23" s="9">
        <f>DGET(зарплата!$C$40:$E$54,зарплата!$E$40,Лист3!$L$1:$L$2)</f>
        <v>8</v>
      </c>
      <c r="M23" s="5"/>
      <c r="N23" s="5"/>
      <c r="O23" s="5"/>
      <c r="P23" s="5"/>
      <c r="Q23" s="5"/>
    </row>
    <row r="24" spans="1:17" ht="18.75">
      <c r="A24" s="257"/>
      <c r="B24" s="24">
        <v>2008</v>
      </c>
      <c r="C24" s="25">
        <f>DGET(безработица!$I$40:$K$54,безработица!$K$40,Лист3!$L$1:$L$2)</f>
        <v>2</v>
      </c>
      <c r="D24" s="25">
        <f>DGET(инфляция!$I$40:$K$54,инфляция!$K$40,Лист3!$L$1:$L$2)</f>
        <v>8</v>
      </c>
      <c r="E24" s="25">
        <f>DGET(доходы!$I$40:$K$54,доходы!$K$40,Лист3!$L$1:$L$2)</f>
        <v>7</v>
      </c>
      <c r="F24" s="25">
        <f>DGET(зарплата!$I$40:$K$54,зарплата!$K$40,Лист3!$L$1:$L$2)</f>
        <v>8</v>
      </c>
      <c r="M24" s="5"/>
      <c r="N24" s="5"/>
      <c r="O24" s="5"/>
      <c r="P24" s="5"/>
      <c r="Q24" s="5"/>
    </row>
    <row r="25" spans="1:17" ht="18.75">
      <c r="A25" s="256" t="s">
        <v>5</v>
      </c>
      <c r="B25" s="17">
        <v>2009</v>
      </c>
      <c r="C25" s="9">
        <f>DGET(безработица!$C$40:$E$54,безработица!$E$40,Лист3!$M$1:$M$2)</f>
        <v>11</v>
      </c>
      <c r="D25" s="9">
        <f>DGET(инфляция!$C$40:$E$54,инфляция!$E$40,Лист3!$M$1:$M$2)</f>
        <v>1</v>
      </c>
      <c r="E25" s="9">
        <f>DGET(доходы!$C$40:$E$54,доходы!$E$40,Лист3!$M$1:$M$2)</f>
        <v>1</v>
      </c>
      <c r="F25" s="9">
        <f>DGET(зарплата!$C$40:$E$54,зарплата!$E$40,Лист3!$M$1:$M$2)</f>
        <v>4</v>
      </c>
      <c r="M25" s="5"/>
      <c r="N25" s="5"/>
      <c r="O25" s="5"/>
      <c r="P25" s="5"/>
      <c r="Q25" s="5"/>
    </row>
    <row r="26" spans="1:17" ht="18.75">
      <c r="A26" s="257"/>
      <c r="B26" s="24">
        <v>2008</v>
      </c>
      <c r="C26" s="25">
        <f>DGET(безработица!$I$40:$K$54,безработица!$K$40,Лист3!$M$1:$M$2)</f>
        <v>7</v>
      </c>
      <c r="D26" s="25">
        <f>DGET(инфляция!$I$40:$K$54,инфляция!$K$40,Лист3!$M$1:$M$2)</f>
        <v>7</v>
      </c>
      <c r="E26" s="25">
        <f>DGET(доходы!$I$40:$K$54,доходы!$K$40,Лист3!$M$1:$M$2)</f>
        <v>1</v>
      </c>
      <c r="F26" s="25">
        <f>DGET(зарплата!$I$40:$K$54,зарплата!$K$40,Лист3!$M$1:$M$2)</f>
        <v>2</v>
      </c>
      <c r="M26" s="5"/>
      <c r="N26" s="5"/>
      <c r="O26" s="5"/>
      <c r="P26" s="5"/>
      <c r="Q26" s="5"/>
    </row>
    <row r="27" spans="1:17" ht="18.75">
      <c r="A27" s="256" t="s">
        <v>9</v>
      </c>
      <c r="B27" s="17">
        <v>2009</v>
      </c>
      <c r="C27" s="9">
        <f>DGET(безработица!$C$40:$E$54,безработица!$E$40,Лист3!$N$1:$N$2)</f>
        <v>3</v>
      </c>
      <c r="D27" s="9">
        <f>DGET(инфляция!$C$40:$E$54,инфляция!$E$40,Лист3!$N$1:$N$2)</f>
        <v>1</v>
      </c>
      <c r="E27" s="9">
        <f>DGET(доходы!$C$40:$E$54,доходы!$E$40,Лист3!$N$1:$N$2)</f>
        <v>10</v>
      </c>
      <c r="F27" s="9">
        <f>DGET(зарплата!$C$40:$E$54,зарплата!$E$40,Лист3!$N$1:$N$2)</f>
        <v>7</v>
      </c>
      <c r="M27" s="5"/>
      <c r="N27" s="5"/>
      <c r="O27" s="5"/>
      <c r="P27" s="5"/>
      <c r="Q27" s="5"/>
    </row>
    <row r="28" spans="1:17" ht="18.75">
      <c r="A28" s="257"/>
      <c r="B28" s="24">
        <v>2008</v>
      </c>
      <c r="C28" s="25">
        <f>DGET(безработица!$I$40:$K$54,безработица!$K$40,Лист3!$N$1:$N$2)</f>
        <v>6</v>
      </c>
      <c r="D28" s="25">
        <f>DGET(инфляция!$I$40:$K$54,инфляция!$K$40,Лист3!$N$1:$N$2)</f>
        <v>6</v>
      </c>
      <c r="E28" s="25">
        <f>DGET(доходы!$I$40:$K$54,доходы!$K$40,Лист3!$N$1:$N$2)</f>
        <v>10</v>
      </c>
      <c r="F28" s="25">
        <f>DGET(зарплата!$I$40:$K$54,зарплата!$K$40,Лист3!$N$1:$N$2)</f>
        <v>9</v>
      </c>
      <c r="M28" s="5"/>
      <c r="N28" s="5"/>
      <c r="O28" s="5"/>
      <c r="P28" s="5"/>
      <c r="Q28" s="5"/>
    </row>
    <row r="29" spans="1:17" ht="18.75">
      <c r="A29" s="256" t="s">
        <v>10</v>
      </c>
      <c r="B29" s="17">
        <v>2009</v>
      </c>
      <c r="C29" s="9">
        <f>DGET(безработица!$C$40:$E$54,безработица!$E$40,Лист3!$O$1:$O$2)</f>
        <v>7</v>
      </c>
      <c r="D29" s="9">
        <f>DGET(инфляция!$C$40:$E$54,инфляция!$E$40,Лист3!$O$1:$O$2)</f>
        <v>8</v>
      </c>
      <c r="E29" s="9">
        <f>DGET(доходы!$C$40:$E$54,доходы!$E$40,Лист3!$O$1:$O$2)</f>
        <v>11</v>
      </c>
      <c r="F29" s="9">
        <f>DGET(зарплата!$C$40:$E$54,зарплата!$E$40,Лист3!$O$1:$O$2)</f>
        <v>11</v>
      </c>
      <c r="M29" s="5"/>
      <c r="N29" s="5"/>
      <c r="O29" s="5"/>
      <c r="P29" s="5"/>
      <c r="Q29" s="5"/>
    </row>
    <row r="30" spans="1:14" ht="18.75">
      <c r="A30" s="257"/>
      <c r="B30" s="24">
        <v>2008</v>
      </c>
      <c r="C30" s="25">
        <f>DGET(безработица!$I$40:$K$54,безработица!$K$40,Лист3!$O$1:$O$2)</f>
        <v>7</v>
      </c>
      <c r="D30" s="25">
        <f>DGET(инфляция!$I$40:$K$54,инфляция!$K$40,Лист3!$O$1:$O$2)</f>
        <v>3</v>
      </c>
      <c r="E30" s="25">
        <f>DGET(доходы!$I$40:$K$54,доходы!$K$40,Лист3!$O$1:$O$2)</f>
        <v>11</v>
      </c>
      <c r="F30" s="25">
        <f>DGET(зарплата!$I$40:$K$54,зарплата!$K$40,Лист3!$O$1:$O$2)</f>
        <v>11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9:A10"/>
    <mergeCell ref="A11:A12"/>
    <mergeCell ref="A1:F1"/>
    <mergeCell ref="A3:A4"/>
    <mergeCell ref="A5:A6"/>
    <mergeCell ref="A7:A8"/>
    <mergeCell ref="A13:A14"/>
    <mergeCell ref="A15:A16"/>
    <mergeCell ref="A25:A26"/>
    <mergeCell ref="A27:A28"/>
    <mergeCell ref="A29:A30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12" sqref="G12"/>
    </sheetView>
  </sheetViews>
  <sheetFormatPr defaultColWidth="9.33203125" defaultRowHeight="12.75"/>
  <cols>
    <col min="3" max="3" width="21.16015625" style="0" customWidth="1"/>
    <col min="4" max="4" width="13.33203125" style="0" customWidth="1"/>
    <col min="5" max="5" width="16.5" style="0" customWidth="1"/>
    <col min="6" max="6" width="17.66015625" style="0" customWidth="1"/>
    <col min="9" max="9" width="24.66015625" style="0" customWidth="1"/>
  </cols>
  <sheetData>
    <row r="1" spans="1:14" ht="19.5" customHeight="1">
      <c r="A1" s="262" t="s">
        <v>71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35.25" customHeight="1">
      <c r="A2" s="1"/>
      <c r="B2" s="1"/>
      <c r="C2" s="11"/>
      <c r="D2" s="231" t="s">
        <v>78</v>
      </c>
      <c r="E2" s="55" t="s">
        <v>79</v>
      </c>
      <c r="F2" s="12" t="s">
        <v>22</v>
      </c>
    </row>
    <row r="3" spans="3:6" ht="19.5" customHeight="1">
      <c r="C3" s="14" t="s">
        <v>2</v>
      </c>
      <c r="D3" s="235">
        <v>1.74</v>
      </c>
      <c r="E3" s="236">
        <v>2</v>
      </c>
      <c r="F3" s="237">
        <f aca="true" t="shared" si="0" ref="F3:F16">D3-E3</f>
        <v>-0.26</v>
      </c>
    </row>
    <row r="4" spans="3:6" ht="19.5" customHeight="1">
      <c r="C4" s="14" t="s">
        <v>17</v>
      </c>
      <c r="D4" s="238">
        <v>1.81</v>
      </c>
      <c r="E4" s="239">
        <v>1.8</v>
      </c>
      <c r="F4" s="237">
        <f t="shared" si="0"/>
        <v>0.010000000000000009</v>
      </c>
    </row>
    <row r="5" spans="3:6" ht="19.5" customHeight="1">
      <c r="C5" s="14" t="s">
        <v>12</v>
      </c>
      <c r="D5" s="238">
        <v>1.7</v>
      </c>
      <c r="E5" s="236">
        <v>1.6</v>
      </c>
      <c r="F5" s="237">
        <f t="shared" si="0"/>
        <v>0.09999999999999987</v>
      </c>
    </row>
    <row r="6" spans="3:6" ht="19.5" customHeight="1">
      <c r="C6" s="14" t="s">
        <v>6</v>
      </c>
      <c r="D6" s="235">
        <v>2.63</v>
      </c>
      <c r="E6" s="236">
        <v>3.018</v>
      </c>
      <c r="F6" s="237">
        <f t="shared" si="0"/>
        <v>-0.3879999999999999</v>
      </c>
    </row>
    <row r="7" spans="3:6" ht="19.5" customHeight="1">
      <c r="C7" s="18" t="s">
        <v>1</v>
      </c>
      <c r="D7" s="240">
        <v>2.3</v>
      </c>
      <c r="E7" s="241">
        <v>2.71</v>
      </c>
      <c r="F7" s="242">
        <f t="shared" si="0"/>
        <v>-0.41000000000000014</v>
      </c>
    </row>
    <row r="8" spans="3:6" ht="19.5" customHeight="1">
      <c r="C8" s="14" t="s">
        <v>4</v>
      </c>
      <c r="D8" s="235">
        <v>2.9</v>
      </c>
      <c r="E8" s="236">
        <v>3</v>
      </c>
      <c r="F8" s="237">
        <f t="shared" si="0"/>
        <v>-0.10000000000000009</v>
      </c>
    </row>
    <row r="9" spans="3:6" ht="19.5" customHeight="1">
      <c r="C9" s="14" t="s">
        <v>14</v>
      </c>
      <c r="D9" s="235">
        <v>2.78</v>
      </c>
      <c r="E9" s="236">
        <v>3.2</v>
      </c>
      <c r="F9" s="237">
        <f t="shared" si="0"/>
        <v>-0.4200000000000004</v>
      </c>
    </row>
    <row r="10" spans="3:6" ht="19.5" customHeight="1">
      <c r="C10" s="14" t="s">
        <v>7</v>
      </c>
      <c r="D10" s="235">
        <v>2.7</v>
      </c>
      <c r="E10" s="236">
        <v>2.9</v>
      </c>
      <c r="F10" s="237">
        <f t="shared" si="0"/>
        <v>-0.19999999999999973</v>
      </c>
    </row>
    <row r="11" spans="3:6" ht="19.5" customHeight="1">
      <c r="C11" s="14" t="s">
        <v>8</v>
      </c>
      <c r="D11" s="235">
        <v>1.52</v>
      </c>
      <c r="E11" s="236">
        <v>1.77</v>
      </c>
      <c r="F11" s="237">
        <f t="shared" si="0"/>
        <v>-0.25</v>
      </c>
    </row>
    <row r="12" spans="3:6" ht="19.5" customHeight="1">
      <c r="C12" s="14" t="s">
        <v>3</v>
      </c>
      <c r="D12" s="235">
        <v>1.61</v>
      </c>
      <c r="E12" s="236">
        <v>1.54</v>
      </c>
      <c r="F12" s="237">
        <f t="shared" si="0"/>
        <v>0.07000000000000006</v>
      </c>
    </row>
    <row r="13" spans="3:6" ht="19.5" customHeight="1">
      <c r="C13" s="14" t="s">
        <v>11</v>
      </c>
      <c r="D13" s="235">
        <v>1.4</v>
      </c>
      <c r="E13" s="236">
        <v>1.65</v>
      </c>
      <c r="F13" s="237">
        <f t="shared" si="0"/>
        <v>-0.25</v>
      </c>
    </row>
    <row r="14" spans="3:6" ht="19.5" customHeight="1">
      <c r="C14" s="14" t="s">
        <v>5</v>
      </c>
      <c r="D14" s="235">
        <v>2.7</v>
      </c>
      <c r="E14" s="236">
        <v>2.4</v>
      </c>
      <c r="F14" s="237">
        <f t="shared" si="0"/>
        <v>0.30000000000000027</v>
      </c>
    </row>
    <row r="15" spans="3:6" ht="19.5" customHeight="1">
      <c r="C15" s="14" t="s">
        <v>53</v>
      </c>
      <c r="D15" s="235">
        <v>1.6</v>
      </c>
      <c r="E15" s="236">
        <v>2.3</v>
      </c>
      <c r="F15" s="237">
        <f t="shared" si="0"/>
        <v>-0.6999999999999997</v>
      </c>
    </row>
    <row r="16" spans="3:6" ht="19.5" customHeight="1">
      <c r="C16" s="14" t="s">
        <v>10</v>
      </c>
      <c r="D16" s="235">
        <v>1.77</v>
      </c>
      <c r="E16" s="236">
        <v>2.4</v>
      </c>
      <c r="F16" s="243">
        <f t="shared" si="0"/>
        <v>-0.6299999999999999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3" t="s">
        <v>75</v>
      </c>
      <c r="E40" t="s">
        <v>16</v>
      </c>
      <c r="G40" s="53" t="s">
        <v>75</v>
      </c>
      <c r="H40" t="s">
        <v>13</v>
      </c>
      <c r="I40" t="s">
        <v>15</v>
      </c>
      <c r="J40" t="s">
        <v>75</v>
      </c>
      <c r="K40" t="s">
        <v>16</v>
      </c>
    </row>
    <row r="41" spans="3:11" ht="15.75">
      <c r="C41" s="14" t="s">
        <v>11</v>
      </c>
      <c r="D41" s="141">
        <v>1.4</v>
      </c>
      <c r="E41">
        <v>1</v>
      </c>
      <c r="F41" s="14" t="s">
        <v>11</v>
      </c>
      <c r="G41" s="141">
        <v>1.4</v>
      </c>
      <c r="H41" s="177">
        <v>2.5</v>
      </c>
      <c r="I41" s="14" t="s">
        <v>3</v>
      </c>
      <c r="J41" s="154">
        <v>1.54</v>
      </c>
      <c r="K41" s="113">
        <v>1</v>
      </c>
    </row>
    <row r="42" spans="3:11" ht="31.5">
      <c r="C42" s="14" t="s">
        <v>8</v>
      </c>
      <c r="D42" s="141">
        <v>1.52</v>
      </c>
      <c r="E42">
        <v>2</v>
      </c>
      <c r="F42" s="14" t="s">
        <v>8</v>
      </c>
      <c r="G42" s="141">
        <v>1.52</v>
      </c>
      <c r="H42" s="177">
        <v>2.5</v>
      </c>
      <c r="I42" s="14" t="s">
        <v>12</v>
      </c>
      <c r="J42" s="154">
        <v>1.6</v>
      </c>
      <c r="K42" s="113">
        <v>2</v>
      </c>
    </row>
    <row r="43" spans="3:11" ht="15.75">
      <c r="C43" s="14" t="s">
        <v>53</v>
      </c>
      <c r="D43" s="141">
        <v>1.6</v>
      </c>
      <c r="E43">
        <v>3</v>
      </c>
      <c r="F43" s="14" t="s">
        <v>53</v>
      </c>
      <c r="G43" s="141">
        <v>1.6</v>
      </c>
      <c r="H43" s="177">
        <v>2.5</v>
      </c>
      <c r="I43" s="14" t="s">
        <v>11</v>
      </c>
      <c r="J43" s="154">
        <v>1.65</v>
      </c>
      <c r="K43" s="113">
        <v>2</v>
      </c>
    </row>
    <row r="44" spans="3:11" ht="15.75">
      <c r="C44" s="14" t="s">
        <v>3</v>
      </c>
      <c r="D44" s="141">
        <v>1.61</v>
      </c>
      <c r="E44">
        <v>4</v>
      </c>
      <c r="F44" s="14" t="s">
        <v>3</v>
      </c>
      <c r="G44" s="141">
        <v>1.61</v>
      </c>
      <c r="H44" s="177">
        <v>2.5</v>
      </c>
      <c r="I44" s="14" t="s">
        <v>8</v>
      </c>
      <c r="J44" s="154">
        <v>1.77</v>
      </c>
      <c r="K44" s="113">
        <v>3</v>
      </c>
    </row>
    <row r="45" spans="3:11" ht="15.75">
      <c r="C45" s="14" t="s">
        <v>12</v>
      </c>
      <c r="D45" s="142">
        <v>1.7</v>
      </c>
      <c r="E45">
        <v>5</v>
      </c>
      <c r="F45" s="14" t="s">
        <v>12</v>
      </c>
      <c r="G45" s="142">
        <v>1.7</v>
      </c>
      <c r="H45" s="177">
        <v>2.5</v>
      </c>
      <c r="I45" s="14" t="s">
        <v>17</v>
      </c>
      <c r="J45" s="153">
        <v>1.8</v>
      </c>
      <c r="K45" s="113">
        <v>4</v>
      </c>
    </row>
    <row r="46" spans="3:11" ht="15.75">
      <c r="C46" s="14" t="s">
        <v>2</v>
      </c>
      <c r="D46" s="141">
        <v>1.74</v>
      </c>
      <c r="E46">
        <v>6</v>
      </c>
      <c r="F46" s="14" t="s">
        <v>2</v>
      </c>
      <c r="G46" s="141">
        <v>1.74</v>
      </c>
      <c r="H46" s="177">
        <v>2.5</v>
      </c>
      <c r="I46" s="14" t="s">
        <v>2</v>
      </c>
      <c r="J46" s="154">
        <v>2</v>
      </c>
      <c r="K46" s="113">
        <v>5</v>
      </c>
    </row>
    <row r="47" spans="3:11" ht="15.75">
      <c r="C47" s="14" t="s">
        <v>10</v>
      </c>
      <c r="D47" s="141">
        <v>1.77</v>
      </c>
      <c r="E47">
        <v>7</v>
      </c>
      <c r="F47" s="14" t="s">
        <v>10</v>
      </c>
      <c r="G47" s="141">
        <v>1.77</v>
      </c>
      <c r="H47" s="177">
        <v>2.5</v>
      </c>
      <c r="I47" s="14" t="s">
        <v>53</v>
      </c>
      <c r="J47" s="154">
        <v>2.3</v>
      </c>
      <c r="K47" s="113">
        <v>6</v>
      </c>
    </row>
    <row r="48" spans="3:11" ht="15.75">
      <c r="C48" s="14" t="s">
        <v>17</v>
      </c>
      <c r="D48" s="142">
        <v>1.81</v>
      </c>
      <c r="E48">
        <v>8</v>
      </c>
      <c r="F48" s="14" t="s">
        <v>17</v>
      </c>
      <c r="G48" s="142">
        <v>1.81</v>
      </c>
      <c r="H48" s="177">
        <v>2.5</v>
      </c>
      <c r="I48" s="14" t="s">
        <v>5</v>
      </c>
      <c r="J48" s="154">
        <v>2.4</v>
      </c>
      <c r="K48" s="113">
        <v>7</v>
      </c>
    </row>
    <row r="49" spans="3:11" ht="15.75">
      <c r="C49" s="18" t="s">
        <v>1</v>
      </c>
      <c r="D49" s="205">
        <v>2.3</v>
      </c>
      <c r="E49">
        <v>9</v>
      </c>
      <c r="F49" s="18" t="s">
        <v>1</v>
      </c>
      <c r="G49" s="205">
        <v>2.3</v>
      </c>
      <c r="H49" s="177">
        <v>2.5</v>
      </c>
      <c r="I49" s="14" t="s">
        <v>10</v>
      </c>
      <c r="J49" s="154">
        <v>2.4</v>
      </c>
      <c r="K49" s="113">
        <v>7</v>
      </c>
    </row>
    <row r="50" spans="3:11" ht="15.75">
      <c r="C50" s="14" t="s">
        <v>6</v>
      </c>
      <c r="D50" s="141">
        <v>2.63</v>
      </c>
      <c r="E50">
        <v>10</v>
      </c>
      <c r="F50" s="14" t="s">
        <v>6</v>
      </c>
      <c r="G50" s="141">
        <v>2.63</v>
      </c>
      <c r="H50" s="177">
        <v>2.5</v>
      </c>
      <c r="I50" s="18" t="s">
        <v>1</v>
      </c>
      <c r="J50" s="176">
        <v>2.71</v>
      </c>
      <c r="K50" s="113">
        <v>8</v>
      </c>
    </row>
    <row r="51" spans="3:11" ht="15.75">
      <c r="C51" s="14" t="s">
        <v>7</v>
      </c>
      <c r="D51" s="141">
        <v>2.7</v>
      </c>
      <c r="E51">
        <v>11</v>
      </c>
      <c r="F51" s="14" t="s">
        <v>7</v>
      </c>
      <c r="G51" s="141">
        <v>2.7</v>
      </c>
      <c r="H51" s="177">
        <v>2.5</v>
      </c>
      <c r="I51" s="14" t="s">
        <v>7</v>
      </c>
      <c r="J51" s="154">
        <v>2.9</v>
      </c>
      <c r="K51" s="113">
        <v>8</v>
      </c>
    </row>
    <row r="52" spans="3:11" ht="15.75">
      <c r="C52" s="14" t="s">
        <v>5</v>
      </c>
      <c r="D52" s="141">
        <v>2.7</v>
      </c>
      <c r="E52">
        <v>11</v>
      </c>
      <c r="F52" s="14" t="s">
        <v>5</v>
      </c>
      <c r="G52" s="141">
        <v>2.7</v>
      </c>
      <c r="H52" s="177">
        <v>2.5</v>
      </c>
      <c r="I52" s="14" t="s">
        <v>4</v>
      </c>
      <c r="J52" s="154">
        <v>3</v>
      </c>
      <c r="K52" s="113">
        <v>9</v>
      </c>
    </row>
    <row r="53" spans="3:11" ht="31.5">
      <c r="C53" s="14" t="s">
        <v>14</v>
      </c>
      <c r="D53" s="141">
        <v>2.78</v>
      </c>
      <c r="E53">
        <v>12</v>
      </c>
      <c r="F53" s="14" t="s">
        <v>14</v>
      </c>
      <c r="G53" s="141">
        <v>2.78</v>
      </c>
      <c r="H53" s="177">
        <v>2.5</v>
      </c>
      <c r="I53" s="14" t="s">
        <v>6</v>
      </c>
      <c r="J53" s="154">
        <v>3.018</v>
      </c>
      <c r="K53" s="113">
        <v>10</v>
      </c>
    </row>
    <row r="54" spans="3:11" ht="15.75">
      <c r="C54" s="14" t="s">
        <v>4</v>
      </c>
      <c r="D54" s="141">
        <v>2.9</v>
      </c>
      <c r="E54">
        <v>13</v>
      </c>
      <c r="F54" s="14" t="s">
        <v>4</v>
      </c>
      <c r="G54" s="141">
        <v>2.9</v>
      </c>
      <c r="H54" s="177">
        <v>2.5</v>
      </c>
      <c r="I54" s="14" t="s">
        <v>14</v>
      </c>
      <c r="J54" s="154">
        <v>3.2</v>
      </c>
      <c r="K54" s="113">
        <v>11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&amp;R22</oddHeader>
  </headerFooter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J6" sqref="J6"/>
    </sheetView>
  </sheetViews>
  <sheetFormatPr defaultColWidth="9.33203125" defaultRowHeight="12.75"/>
  <cols>
    <col min="3" max="3" width="21.16015625" style="0" customWidth="1"/>
    <col min="4" max="4" width="15.33203125" style="0" customWidth="1"/>
    <col min="5" max="5" width="15" style="0" customWidth="1"/>
    <col min="6" max="6" width="17.66015625" style="0" customWidth="1"/>
    <col min="9" max="9" width="20.33203125" style="0" customWidth="1"/>
  </cols>
  <sheetData>
    <row r="1" spans="1:14" ht="19.5" customHeight="1">
      <c r="A1" s="262" t="s">
        <v>29</v>
      </c>
      <c r="B1" s="262"/>
      <c r="C1" s="262"/>
      <c r="D1" s="262"/>
      <c r="E1" s="262"/>
      <c r="F1" s="262"/>
      <c r="G1" s="262"/>
      <c r="H1" s="16"/>
      <c r="I1" s="16"/>
      <c r="J1" s="16"/>
      <c r="K1" s="16"/>
      <c r="L1" s="16"/>
      <c r="M1" s="13"/>
      <c r="N1" s="13"/>
    </row>
    <row r="2" spans="1:6" ht="45" customHeight="1">
      <c r="A2" s="1"/>
      <c r="B2" s="1"/>
      <c r="C2" s="11"/>
      <c r="D2" s="231" t="s">
        <v>80</v>
      </c>
      <c r="E2" s="12" t="s">
        <v>81</v>
      </c>
      <c r="F2" s="12" t="s">
        <v>22</v>
      </c>
    </row>
    <row r="3" spans="3:6" ht="19.5" customHeight="1">
      <c r="C3" s="14" t="s">
        <v>2</v>
      </c>
      <c r="D3" s="221">
        <v>104.3</v>
      </c>
      <c r="E3" s="225">
        <v>106.2</v>
      </c>
      <c r="F3" s="226">
        <f aca="true" t="shared" si="0" ref="F3:F16">D3-E3</f>
        <v>-1.9000000000000057</v>
      </c>
    </row>
    <row r="4" spans="3:6" ht="19.5" customHeight="1">
      <c r="C4" s="14" t="s">
        <v>17</v>
      </c>
      <c r="D4" s="221">
        <v>104.92</v>
      </c>
      <c r="E4" s="225">
        <v>107.1</v>
      </c>
      <c r="F4" s="223">
        <f t="shared" si="0"/>
        <v>-2.1799999999999926</v>
      </c>
    </row>
    <row r="5" spans="3:6" ht="19.5" customHeight="1">
      <c r="C5" s="14" t="s">
        <v>12</v>
      </c>
      <c r="D5" s="221">
        <v>104</v>
      </c>
      <c r="E5" s="225">
        <v>107.5</v>
      </c>
      <c r="F5" s="226">
        <f t="shared" si="0"/>
        <v>-3.5</v>
      </c>
    </row>
    <row r="6" spans="3:6" ht="19.5" customHeight="1">
      <c r="C6" s="14" t="s">
        <v>6</v>
      </c>
      <c r="D6" s="221">
        <v>104.02</v>
      </c>
      <c r="E6" s="225">
        <v>106.3</v>
      </c>
      <c r="F6" s="226">
        <f t="shared" si="0"/>
        <v>-2.280000000000001</v>
      </c>
    </row>
    <row r="7" spans="3:6" ht="19.5" customHeight="1">
      <c r="C7" s="18" t="s">
        <v>1</v>
      </c>
      <c r="D7" s="228">
        <v>105.03</v>
      </c>
      <c r="E7" s="228">
        <v>107.95</v>
      </c>
      <c r="F7" s="229">
        <f t="shared" si="0"/>
        <v>-2.9200000000000017</v>
      </c>
    </row>
    <row r="8" spans="3:6" ht="19.5" customHeight="1">
      <c r="C8" s="14" t="s">
        <v>4</v>
      </c>
      <c r="D8" s="221">
        <v>105.3</v>
      </c>
      <c r="E8" s="225">
        <v>105.6</v>
      </c>
      <c r="F8" s="223">
        <f t="shared" si="0"/>
        <v>-0.29999999999999716</v>
      </c>
    </row>
    <row r="9" spans="3:6" ht="19.5" customHeight="1">
      <c r="C9" s="14" t="s">
        <v>14</v>
      </c>
      <c r="D9" s="221">
        <v>104.67</v>
      </c>
      <c r="E9" s="225">
        <v>107.89</v>
      </c>
      <c r="F9" s="223">
        <f t="shared" si="0"/>
        <v>-3.219999999999999</v>
      </c>
    </row>
    <row r="10" spans="3:6" ht="19.5" customHeight="1">
      <c r="C10" s="14" t="s">
        <v>7</v>
      </c>
      <c r="D10" s="244">
        <v>104.6</v>
      </c>
      <c r="E10" s="245">
        <v>107.3</v>
      </c>
      <c r="F10" s="226">
        <f t="shared" si="0"/>
        <v>-2.700000000000003</v>
      </c>
    </row>
    <row r="11" spans="3:6" ht="19.5" customHeight="1">
      <c r="C11" s="14" t="s">
        <v>8</v>
      </c>
      <c r="D11" s="221">
        <v>104.51</v>
      </c>
      <c r="E11" s="225">
        <v>107.86</v>
      </c>
      <c r="F11" s="226">
        <f t="shared" si="0"/>
        <v>-3.3499999999999943</v>
      </c>
    </row>
    <row r="12" spans="3:6" ht="19.5" customHeight="1">
      <c r="C12" s="14" t="s">
        <v>3</v>
      </c>
      <c r="D12" s="221">
        <v>104</v>
      </c>
      <c r="E12" s="225">
        <v>106.6</v>
      </c>
      <c r="F12" s="226">
        <f t="shared" si="0"/>
        <v>-2.5999999999999943</v>
      </c>
    </row>
    <row r="13" spans="3:6" ht="19.5" customHeight="1">
      <c r="C13" s="14" t="s">
        <v>11</v>
      </c>
      <c r="D13" s="221">
        <v>103.9</v>
      </c>
      <c r="E13" s="225">
        <v>106.5</v>
      </c>
      <c r="F13" s="226">
        <f t="shared" si="0"/>
        <v>-2.5999999999999943</v>
      </c>
    </row>
    <row r="14" spans="3:6" ht="19.5" customHeight="1">
      <c r="C14" s="14" t="s">
        <v>5</v>
      </c>
      <c r="D14" s="221">
        <v>103.8</v>
      </c>
      <c r="E14" s="225">
        <v>106.9</v>
      </c>
      <c r="F14" s="226">
        <f t="shared" si="0"/>
        <v>-3.1000000000000085</v>
      </c>
    </row>
    <row r="15" spans="3:6" ht="19.5" customHeight="1">
      <c r="C15" s="14" t="s">
        <v>53</v>
      </c>
      <c r="D15" s="221">
        <v>103.79</v>
      </c>
      <c r="E15" s="222">
        <v>106.8</v>
      </c>
      <c r="F15" s="226">
        <f t="shared" si="0"/>
        <v>-3.009999999999991</v>
      </c>
    </row>
    <row r="16" spans="3:6" ht="19.5" customHeight="1">
      <c r="C16" s="14" t="s">
        <v>10</v>
      </c>
      <c r="D16" s="221">
        <v>104.77</v>
      </c>
      <c r="E16" s="225">
        <v>105.94</v>
      </c>
      <c r="F16" s="226">
        <f t="shared" si="0"/>
        <v>-1.1700000000000017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2010</v>
      </c>
      <c r="G39">
        <v>2009</v>
      </c>
      <c r="J39">
        <v>2008</v>
      </c>
    </row>
    <row r="40" spans="3:11" ht="12.75">
      <c r="C40" t="s">
        <v>15</v>
      </c>
      <c r="D40" t="s">
        <v>82</v>
      </c>
      <c r="E40" t="s">
        <v>16</v>
      </c>
      <c r="G40" t="s">
        <v>68</v>
      </c>
      <c r="H40" t="s">
        <v>13</v>
      </c>
      <c r="I40" t="s">
        <v>15</v>
      </c>
      <c r="J40" t="s">
        <v>68</v>
      </c>
      <c r="K40" t="s">
        <v>16</v>
      </c>
    </row>
    <row r="41" spans="3:11" ht="15.75">
      <c r="C41" s="14" t="s">
        <v>53</v>
      </c>
      <c r="D41" s="78">
        <v>103.79</v>
      </c>
      <c r="E41">
        <v>1</v>
      </c>
      <c r="F41" s="14" t="s">
        <v>53</v>
      </c>
      <c r="G41" s="78">
        <v>103.79</v>
      </c>
      <c r="H41" s="161">
        <v>104.4</v>
      </c>
      <c r="I41" s="14" t="s">
        <v>6</v>
      </c>
      <c r="J41" s="32">
        <v>103.8</v>
      </c>
      <c r="K41">
        <v>1</v>
      </c>
    </row>
    <row r="42" spans="3:11" ht="15.75">
      <c r="C42" s="14" t="s">
        <v>5</v>
      </c>
      <c r="D42" s="78">
        <v>103.8</v>
      </c>
      <c r="E42">
        <v>1</v>
      </c>
      <c r="F42" s="14" t="s">
        <v>5</v>
      </c>
      <c r="G42" s="78">
        <v>103.8</v>
      </c>
      <c r="H42" s="161">
        <v>104.4</v>
      </c>
      <c r="I42" s="14" t="s">
        <v>2</v>
      </c>
      <c r="J42" s="32">
        <v>104.3</v>
      </c>
      <c r="K42">
        <v>2</v>
      </c>
    </row>
    <row r="43" spans="3:11" ht="15.75">
      <c r="C43" s="14" t="s">
        <v>11</v>
      </c>
      <c r="D43" s="144">
        <v>103.9</v>
      </c>
      <c r="E43">
        <v>2</v>
      </c>
      <c r="F43" s="14" t="s">
        <v>11</v>
      </c>
      <c r="G43" s="144">
        <v>103.9</v>
      </c>
      <c r="H43" s="161">
        <v>104.4</v>
      </c>
      <c r="I43" s="14" t="s">
        <v>4</v>
      </c>
      <c r="J43" s="40">
        <v>104.3</v>
      </c>
      <c r="K43">
        <v>2</v>
      </c>
    </row>
    <row r="44" spans="3:11" ht="15.75">
      <c r="C44" s="14" t="s">
        <v>12</v>
      </c>
      <c r="D44" s="78">
        <v>104</v>
      </c>
      <c r="E44">
        <v>3</v>
      </c>
      <c r="F44" s="14" t="s">
        <v>12</v>
      </c>
      <c r="G44" s="78">
        <v>104</v>
      </c>
      <c r="H44" s="161">
        <v>104.4</v>
      </c>
      <c r="I44" s="14" t="s">
        <v>10</v>
      </c>
      <c r="J44" s="45">
        <v>104.71</v>
      </c>
      <c r="K44">
        <v>3</v>
      </c>
    </row>
    <row r="45" spans="3:11" ht="15.75">
      <c r="C45" s="14" t="s">
        <v>3</v>
      </c>
      <c r="D45" s="78">
        <v>104</v>
      </c>
      <c r="E45">
        <v>3</v>
      </c>
      <c r="F45" s="14" t="s">
        <v>3</v>
      </c>
      <c r="G45" s="78">
        <v>104</v>
      </c>
      <c r="H45" s="161">
        <v>104.4</v>
      </c>
      <c r="I45" s="14" t="s">
        <v>3</v>
      </c>
      <c r="J45" s="40">
        <v>104.8</v>
      </c>
      <c r="K45">
        <v>4</v>
      </c>
    </row>
    <row r="46" spans="3:11" ht="15.75">
      <c r="C46" s="14" t="s">
        <v>6</v>
      </c>
      <c r="D46" s="78">
        <v>104.02</v>
      </c>
      <c r="E46">
        <v>3</v>
      </c>
      <c r="F46" s="14" t="s">
        <v>6</v>
      </c>
      <c r="G46" s="78">
        <v>104.02</v>
      </c>
      <c r="H46" s="161">
        <v>104.4</v>
      </c>
      <c r="I46" s="14" t="s">
        <v>12</v>
      </c>
      <c r="J46" s="32">
        <v>105.2</v>
      </c>
      <c r="K46">
        <v>5</v>
      </c>
    </row>
    <row r="47" spans="3:11" ht="15.75">
      <c r="C47" s="14" t="s">
        <v>2</v>
      </c>
      <c r="D47" s="78">
        <v>104.3</v>
      </c>
      <c r="E47">
        <v>4</v>
      </c>
      <c r="F47" s="14" t="s">
        <v>2</v>
      </c>
      <c r="G47" s="78">
        <v>104.3</v>
      </c>
      <c r="H47" s="161">
        <v>104.4</v>
      </c>
      <c r="I47" s="14" t="s">
        <v>53</v>
      </c>
      <c r="J47" s="56">
        <v>105.3</v>
      </c>
      <c r="K47">
        <v>6</v>
      </c>
    </row>
    <row r="48" spans="3:11" ht="31.5">
      <c r="C48" s="14" t="s">
        <v>8</v>
      </c>
      <c r="D48" s="78">
        <v>104.51</v>
      </c>
      <c r="E48">
        <v>5</v>
      </c>
      <c r="F48" s="14" t="s">
        <v>8</v>
      </c>
      <c r="G48" s="78">
        <v>104.51</v>
      </c>
      <c r="H48" s="161">
        <v>104.4</v>
      </c>
      <c r="I48" s="14" t="s">
        <v>17</v>
      </c>
      <c r="J48" s="45">
        <v>105.49</v>
      </c>
      <c r="K48">
        <v>7</v>
      </c>
    </row>
    <row r="49" spans="3:11" ht="15.75">
      <c r="C49" s="14" t="s">
        <v>7</v>
      </c>
      <c r="D49" s="143">
        <v>104.6</v>
      </c>
      <c r="E49">
        <v>6</v>
      </c>
      <c r="F49" s="14" t="s">
        <v>7</v>
      </c>
      <c r="G49" s="143">
        <v>104.6</v>
      </c>
      <c r="H49" s="161">
        <v>104.4</v>
      </c>
      <c r="I49" s="14" t="s">
        <v>5</v>
      </c>
      <c r="J49" s="32">
        <v>105.49</v>
      </c>
      <c r="K49">
        <v>7</v>
      </c>
    </row>
    <row r="50" spans="3:11" ht="31.5">
      <c r="C50" s="14" t="s">
        <v>14</v>
      </c>
      <c r="D50" s="78">
        <v>104.67</v>
      </c>
      <c r="E50">
        <v>7</v>
      </c>
      <c r="F50" s="14" t="s">
        <v>14</v>
      </c>
      <c r="G50" s="78">
        <v>104.67</v>
      </c>
      <c r="H50" s="161">
        <v>104.4</v>
      </c>
      <c r="I50" s="18" t="s">
        <v>1</v>
      </c>
      <c r="J50" s="33">
        <v>105.69</v>
      </c>
      <c r="K50">
        <v>8</v>
      </c>
    </row>
    <row r="51" spans="3:11" ht="15.75">
      <c r="C51" s="14" t="s">
        <v>10</v>
      </c>
      <c r="D51" s="78">
        <v>104.77</v>
      </c>
      <c r="E51">
        <v>8</v>
      </c>
      <c r="F51" s="14" t="s">
        <v>10</v>
      </c>
      <c r="G51" s="78">
        <v>104.77</v>
      </c>
      <c r="H51" s="161">
        <v>104.4</v>
      </c>
      <c r="I51" s="14" t="s">
        <v>11</v>
      </c>
      <c r="J51" s="32">
        <v>105.7</v>
      </c>
      <c r="K51">
        <v>8</v>
      </c>
    </row>
    <row r="52" spans="3:11" ht="15.75">
      <c r="C52" s="14" t="s">
        <v>17</v>
      </c>
      <c r="D52" s="78">
        <v>104.92</v>
      </c>
      <c r="E52">
        <v>9</v>
      </c>
      <c r="F52" s="14" t="s">
        <v>17</v>
      </c>
      <c r="G52" s="78">
        <v>104.92</v>
      </c>
      <c r="H52" s="161">
        <v>104.4</v>
      </c>
      <c r="I52" s="14" t="s">
        <v>7</v>
      </c>
      <c r="J52" s="148">
        <v>105.72</v>
      </c>
      <c r="K52">
        <v>8</v>
      </c>
    </row>
    <row r="53" spans="3:11" ht="15.75">
      <c r="C53" s="18" t="s">
        <v>1</v>
      </c>
      <c r="D53" s="33">
        <v>105.03</v>
      </c>
      <c r="E53">
        <v>10</v>
      </c>
      <c r="F53" s="18" t="s">
        <v>1</v>
      </c>
      <c r="G53" s="33">
        <v>105.03</v>
      </c>
      <c r="H53" s="161">
        <v>104.4</v>
      </c>
      <c r="I53" s="14" t="s">
        <v>14</v>
      </c>
      <c r="J53" s="32">
        <v>105.8</v>
      </c>
      <c r="K53">
        <v>9</v>
      </c>
    </row>
    <row r="54" spans="3:11" ht="15.75">
      <c r="C54" s="14" t="s">
        <v>4</v>
      </c>
      <c r="D54" s="78">
        <v>105.3</v>
      </c>
      <c r="E54">
        <v>11</v>
      </c>
      <c r="F54" s="14" t="s">
        <v>4</v>
      </c>
      <c r="G54" s="78">
        <v>105.3</v>
      </c>
      <c r="H54" s="161">
        <v>104.4</v>
      </c>
      <c r="I54" s="14" t="s">
        <v>8</v>
      </c>
      <c r="J54" s="45">
        <v>106.13</v>
      </c>
      <c r="K54">
        <v>10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&amp;R23</oddHeader>
  </headerFooter>
  <colBreaks count="1" manualBreakCount="1">
    <brk id="1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B1">
      <selection activeCell="F3" sqref="F3"/>
    </sheetView>
  </sheetViews>
  <sheetFormatPr defaultColWidth="9.33203125" defaultRowHeight="12.75"/>
  <cols>
    <col min="1" max="1" width="7.66015625" style="0" customWidth="1"/>
    <col min="2" max="2" width="7.83203125" style="0" customWidth="1"/>
    <col min="3" max="3" width="21.16015625" style="0" customWidth="1"/>
    <col min="4" max="4" width="13.66015625" style="0" customWidth="1"/>
    <col min="5" max="5" width="14.16015625" style="0" customWidth="1"/>
    <col min="6" max="6" width="19.5" style="0" customWidth="1"/>
    <col min="7" max="7" width="10.83203125" style="0" customWidth="1"/>
    <col min="8" max="8" width="7.33203125" style="0" customWidth="1"/>
    <col min="9" max="9" width="20.16015625" style="0" customWidth="1"/>
    <col min="10" max="10" width="11.66015625" style="0" customWidth="1"/>
    <col min="11" max="11" width="4.33203125" style="0" customWidth="1"/>
    <col min="12" max="12" width="21.83203125" style="0" customWidth="1"/>
  </cols>
  <sheetData>
    <row r="1" spans="1:14" ht="19.5" customHeight="1">
      <c r="A1" s="262" t="s">
        <v>27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48" customHeight="1">
      <c r="A2" s="1"/>
      <c r="B2" s="1"/>
      <c r="C2" s="11"/>
      <c r="D2" s="231" t="s">
        <v>83</v>
      </c>
      <c r="E2" s="55" t="s">
        <v>84</v>
      </c>
      <c r="F2" s="12" t="s">
        <v>28</v>
      </c>
    </row>
    <row r="3" spans="3:12" ht="19.5" customHeight="1">
      <c r="C3" s="14" t="s">
        <v>2</v>
      </c>
      <c r="D3" s="224">
        <v>15258</v>
      </c>
      <c r="E3" s="225">
        <v>13906.7</v>
      </c>
      <c r="F3" s="222">
        <f>D3*100/E3</f>
        <v>109.71689904866</v>
      </c>
      <c r="G3" s="199"/>
      <c r="H3" s="175"/>
      <c r="I3" s="14" t="s">
        <v>7</v>
      </c>
      <c r="J3" s="206">
        <v>121.95223371361553</v>
      </c>
      <c r="K3" s="14">
        <v>1</v>
      </c>
      <c r="L3" s="14"/>
    </row>
    <row r="4" spans="3:12" ht="19.5" customHeight="1">
      <c r="C4" s="14" t="s">
        <v>17</v>
      </c>
      <c r="D4" s="221">
        <v>9268</v>
      </c>
      <c r="E4" s="225">
        <v>7905.3</v>
      </c>
      <c r="F4" s="222">
        <f aca="true" t="shared" si="0" ref="F4:F16">D4*100/E4</f>
        <v>117.23780248693915</v>
      </c>
      <c r="G4" s="199"/>
      <c r="H4" s="163"/>
      <c r="I4" s="14" t="s">
        <v>12</v>
      </c>
      <c r="J4" s="206">
        <v>121.57212181054102</v>
      </c>
      <c r="K4" s="14">
        <v>2</v>
      </c>
      <c r="L4" s="14"/>
    </row>
    <row r="5" spans="3:12" ht="19.5" customHeight="1">
      <c r="C5" s="14" t="s">
        <v>12</v>
      </c>
      <c r="D5" s="221">
        <v>10096.2</v>
      </c>
      <c r="E5" s="225">
        <v>8304.7</v>
      </c>
      <c r="F5" s="222">
        <f t="shared" si="0"/>
        <v>121.57212181054102</v>
      </c>
      <c r="G5" s="199"/>
      <c r="H5" s="196"/>
      <c r="I5" s="18" t="s">
        <v>1</v>
      </c>
      <c r="J5" s="206">
        <v>120.8088736564877</v>
      </c>
      <c r="K5" s="14">
        <v>3</v>
      </c>
      <c r="L5" s="14"/>
    </row>
    <row r="6" spans="3:12" ht="19.5" customHeight="1">
      <c r="C6" s="14" t="s">
        <v>6</v>
      </c>
      <c r="D6" s="221">
        <v>16483.17</v>
      </c>
      <c r="E6" s="246">
        <v>14456.29</v>
      </c>
      <c r="F6" s="222">
        <f t="shared" si="0"/>
        <v>114.02074806191628</v>
      </c>
      <c r="G6" s="199"/>
      <c r="H6" s="196"/>
      <c r="I6" s="14" t="s">
        <v>53</v>
      </c>
      <c r="J6" s="206">
        <v>118.32607749238137</v>
      </c>
      <c r="K6" s="14">
        <v>4</v>
      </c>
      <c r="L6" s="14"/>
    </row>
    <row r="7" spans="3:12" ht="19.5" customHeight="1">
      <c r="C7" s="18" t="s">
        <v>1</v>
      </c>
      <c r="D7" s="228">
        <v>11660.4</v>
      </c>
      <c r="E7" s="228">
        <v>9651.94</v>
      </c>
      <c r="F7" s="222">
        <f t="shared" si="0"/>
        <v>120.8088736564877</v>
      </c>
      <c r="G7" s="199"/>
      <c r="H7" s="197"/>
      <c r="I7" s="14" t="s">
        <v>10</v>
      </c>
      <c r="J7" s="206">
        <v>117.6727958923948</v>
      </c>
      <c r="K7" s="14">
        <v>5</v>
      </c>
      <c r="L7" s="14"/>
    </row>
    <row r="8" spans="3:12" ht="19.5" customHeight="1">
      <c r="C8" s="14" t="s">
        <v>4</v>
      </c>
      <c r="D8" s="221">
        <v>9785</v>
      </c>
      <c r="E8" s="225">
        <v>8377.6</v>
      </c>
      <c r="F8" s="222">
        <f t="shared" si="0"/>
        <v>116.79956073338425</v>
      </c>
      <c r="G8" s="199"/>
      <c r="H8" s="196"/>
      <c r="I8" s="14" t="s">
        <v>17</v>
      </c>
      <c r="J8" s="206">
        <v>117.23780248693915</v>
      </c>
      <c r="K8" s="14">
        <v>6</v>
      </c>
      <c r="L8" s="14"/>
    </row>
    <row r="9" spans="3:12" ht="19.5" customHeight="1">
      <c r="C9" s="14" t="s">
        <v>14</v>
      </c>
      <c r="D9" s="221">
        <v>16822</v>
      </c>
      <c r="E9" s="225">
        <v>16014.7</v>
      </c>
      <c r="F9" s="222">
        <f t="shared" si="0"/>
        <v>105.04099358714181</v>
      </c>
      <c r="G9" s="199"/>
      <c r="H9" s="196"/>
      <c r="I9" s="14" t="s">
        <v>4</v>
      </c>
      <c r="J9" s="206">
        <v>116.79956073338425</v>
      </c>
      <c r="K9" s="14">
        <v>7</v>
      </c>
      <c r="L9" s="18"/>
    </row>
    <row r="10" spans="3:12" ht="19.5" customHeight="1">
      <c r="C10" s="14" t="s">
        <v>7</v>
      </c>
      <c r="D10" s="221">
        <v>11437.9</v>
      </c>
      <c r="E10" s="225">
        <v>9379</v>
      </c>
      <c r="F10" s="222">
        <f t="shared" si="0"/>
        <v>121.95223371361553</v>
      </c>
      <c r="G10" s="199"/>
      <c r="H10" s="163"/>
      <c r="I10" s="14" t="s">
        <v>11</v>
      </c>
      <c r="J10" s="206">
        <v>115.8371532442899</v>
      </c>
      <c r="K10" s="14">
        <v>8</v>
      </c>
      <c r="L10" s="14"/>
    </row>
    <row r="11" spans="3:12" ht="19.5" customHeight="1">
      <c r="C11" s="14" t="s">
        <v>8</v>
      </c>
      <c r="D11" s="221">
        <v>14835.1</v>
      </c>
      <c r="E11" s="225">
        <v>13011.3</v>
      </c>
      <c r="F11" s="222">
        <f t="shared" si="0"/>
        <v>114.0170467209272</v>
      </c>
      <c r="G11" s="199"/>
      <c r="H11" s="196"/>
      <c r="I11" s="14" t="s">
        <v>5</v>
      </c>
      <c r="J11" s="206">
        <v>114.68806429148103</v>
      </c>
      <c r="K11" s="14">
        <v>9</v>
      </c>
      <c r="L11" s="14"/>
    </row>
    <row r="12" spans="3:12" ht="19.5" customHeight="1">
      <c r="C12" s="14" t="s">
        <v>3</v>
      </c>
      <c r="D12" s="221">
        <v>11568.4</v>
      </c>
      <c r="E12" s="247">
        <v>10229.8</v>
      </c>
      <c r="F12" s="222">
        <f t="shared" si="0"/>
        <v>113.08529981035798</v>
      </c>
      <c r="G12" s="199"/>
      <c r="H12" s="196"/>
      <c r="I12" s="14" t="s">
        <v>6</v>
      </c>
      <c r="J12" s="206">
        <v>114.02074806191628</v>
      </c>
      <c r="K12" s="14">
        <v>10</v>
      </c>
      <c r="L12" s="14"/>
    </row>
    <row r="13" spans="3:12" ht="19.5" customHeight="1">
      <c r="C13" s="14" t="s">
        <v>11</v>
      </c>
      <c r="D13" s="221">
        <v>11725.5</v>
      </c>
      <c r="E13" s="225">
        <v>10122.4</v>
      </c>
      <c r="F13" s="222">
        <f t="shared" si="0"/>
        <v>115.8371532442899</v>
      </c>
      <c r="G13" s="199"/>
      <c r="H13" s="196"/>
      <c r="I13" s="14" t="s">
        <v>8</v>
      </c>
      <c r="J13" s="206">
        <v>114.0170467209272</v>
      </c>
      <c r="K13" s="14">
        <v>11</v>
      </c>
      <c r="L13" s="14"/>
    </row>
    <row r="14" spans="3:12" ht="19.5" customHeight="1">
      <c r="C14" s="14" t="s">
        <v>5</v>
      </c>
      <c r="D14" s="221">
        <v>18609.4</v>
      </c>
      <c r="E14" s="225">
        <v>16226.1</v>
      </c>
      <c r="F14" s="222">
        <f t="shared" si="0"/>
        <v>114.68806429148103</v>
      </c>
      <c r="G14" s="199"/>
      <c r="H14" s="196"/>
      <c r="I14" s="14" t="s">
        <v>3</v>
      </c>
      <c r="J14" s="206">
        <v>113.08529981035798</v>
      </c>
      <c r="K14" s="14">
        <v>12</v>
      </c>
      <c r="L14" s="14"/>
    </row>
    <row r="15" spans="3:12" ht="19.5" customHeight="1">
      <c r="C15" s="14" t="s">
        <v>53</v>
      </c>
      <c r="D15" s="221">
        <v>10871.8</v>
      </c>
      <c r="E15" s="225">
        <v>9188</v>
      </c>
      <c r="F15" s="222">
        <f t="shared" si="0"/>
        <v>118.32607749238137</v>
      </c>
      <c r="G15" s="199"/>
      <c r="H15" s="196"/>
      <c r="I15" s="14" t="s">
        <v>2</v>
      </c>
      <c r="J15" s="206">
        <v>109.71689904866</v>
      </c>
      <c r="K15" s="14">
        <v>13</v>
      </c>
      <c r="L15" s="14"/>
    </row>
    <row r="16" spans="3:12" ht="19.5" customHeight="1">
      <c r="C16" s="14" t="s">
        <v>10</v>
      </c>
      <c r="D16" s="221">
        <v>10725.64</v>
      </c>
      <c r="E16" s="225">
        <v>9114.8</v>
      </c>
      <c r="F16" s="222">
        <f t="shared" si="0"/>
        <v>117.6727958923948</v>
      </c>
      <c r="G16" s="199"/>
      <c r="H16" s="196"/>
      <c r="I16" s="14" t="s">
        <v>14</v>
      </c>
      <c r="J16" s="207">
        <v>105.04099358714181</v>
      </c>
      <c r="K16" s="200">
        <v>14</v>
      </c>
      <c r="L16" s="14"/>
    </row>
    <row r="17" spans="10:12" ht="19.5" customHeight="1">
      <c r="J17" s="28"/>
      <c r="K17" s="75"/>
      <c r="L17" s="28"/>
    </row>
    <row r="18" ht="19.5" customHeight="1">
      <c r="K18" s="7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 hidden="1"/>
    <row r="39" spans="4:10" ht="19.5" customHeight="1">
      <c r="D39">
        <v>2010</v>
      </c>
      <c r="G39">
        <v>2010</v>
      </c>
      <c r="J39">
        <v>2009</v>
      </c>
    </row>
    <row r="40" spans="3:11" ht="25.5">
      <c r="C40" t="s">
        <v>15</v>
      </c>
      <c r="D40" s="37" t="s">
        <v>75</v>
      </c>
      <c r="E40" t="s">
        <v>16</v>
      </c>
      <c r="G40" s="37" t="s">
        <v>75</v>
      </c>
      <c r="H40" t="s">
        <v>70</v>
      </c>
      <c r="I40" t="s">
        <v>15</v>
      </c>
      <c r="J40" s="37" t="s">
        <v>75</v>
      </c>
      <c r="K40" t="s">
        <v>16</v>
      </c>
    </row>
    <row r="41" spans="3:11" ht="15.75">
      <c r="C41" s="14" t="s">
        <v>5</v>
      </c>
      <c r="D41" s="145">
        <v>18609.4</v>
      </c>
      <c r="E41">
        <v>1</v>
      </c>
      <c r="F41" s="14" t="s">
        <v>5</v>
      </c>
      <c r="G41" s="145">
        <v>18609.4</v>
      </c>
      <c r="H41" s="195">
        <v>16965</v>
      </c>
      <c r="I41" s="14" t="s">
        <v>5</v>
      </c>
      <c r="J41" s="32">
        <v>16226.1</v>
      </c>
      <c r="K41">
        <v>1</v>
      </c>
    </row>
    <row r="42" spans="3:11" ht="15.75">
      <c r="C42" s="14" t="s">
        <v>14</v>
      </c>
      <c r="D42" s="145">
        <v>16822</v>
      </c>
      <c r="E42">
        <v>2</v>
      </c>
      <c r="F42" s="14" t="s">
        <v>14</v>
      </c>
      <c r="G42" s="145">
        <v>16822</v>
      </c>
      <c r="H42" s="195">
        <v>16965</v>
      </c>
      <c r="I42" s="14" t="s">
        <v>14</v>
      </c>
      <c r="J42" s="45">
        <v>16014.7</v>
      </c>
      <c r="K42">
        <v>2</v>
      </c>
    </row>
    <row r="43" spans="3:11" ht="15.75">
      <c r="C43" s="14" t="s">
        <v>6</v>
      </c>
      <c r="D43" s="145">
        <v>16483.17</v>
      </c>
      <c r="E43">
        <v>3</v>
      </c>
      <c r="F43" s="14" t="s">
        <v>6</v>
      </c>
      <c r="G43" s="145">
        <v>16483.17</v>
      </c>
      <c r="H43" s="195">
        <v>16965</v>
      </c>
      <c r="I43" s="14" t="s">
        <v>6</v>
      </c>
      <c r="J43" s="149">
        <v>14456.29</v>
      </c>
      <c r="K43">
        <v>3</v>
      </c>
    </row>
    <row r="44" spans="3:11" ht="15.75">
      <c r="C44" s="14" t="s">
        <v>2</v>
      </c>
      <c r="D44" s="138">
        <v>15258</v>
      </c>
      <c r="E44">
        <v>4</v>
      </c>
      <c r="F44" s="14" t="s">
        <v>2</v>
      </c>
      <c r="G44" s="138">
        <v>15258</v>
      </c>
      <c r="H44" s="195">
        <v>16965</v>
      </c>
      <c r="I44" s="14" t="s">
        <v>2</v>
      </c>
      <c r="J44" s="45">
        <v>13906.7</v>
      </c>
      <c r="K44">
        <v>4</v>
      </c>
    </row>
    <row r="45" spans="3:11" ht="15.75">
      <c r="C45" s="14" t="s">
        <v>8</v>
      </c>
      <c r="D45" s="145">
        <v>14835.1</v>
      </c>
      <c r="E45">
        <v>5</v>
      </c>
      <c r="F45" s="14" t="s">
        <v>8</v>
      </c>
      <c r="G45" s="145">
        <v>14835.1</v>
      </c>
      <c r="H45" s="195">
        <v>16965</v>
      </c>
      <c r="I45" s="14" t="s">
        <v>8</v>
      </c>
      <c r="J45" s="45">
        <v>13011.3</v>
      </c>
      <c r="K45">
        <v>5</v>
      </c>
    </row>
    <row r="46" spans="3:11" ht="15.75">
      <c r="C46" s="14" t="s">
        <v>11</v>
      </c>
      <c r="D46" s="145">
        <v>11725.5</v>
      </c>
      <c r="E46">
        <v>6</v>
      </c>
      <c r="F46" s="14" t="s">
        <v>11</v>
      </c>
      <c r="G46" s="145">
        <v>11725.5</v>
      </c>
      <c r="H46" s="195">
        <v>16965</v>
      </c>
      <c r="I46" s="14" t="s">
        <v>3</v>
      </c>
      <c r="J46" s="31">
        <v>10229.8</v>
      </c>
      <c r="K46">
        <v>6</v>
      </c>
    </row>
    <row r="47" spans="3:11" ht="15.75">
      <c r="C47" s="18" t="s">
        <v>1</v>
      </c>
      <c r="D47" s="33">
        <v>11660.4</v>
      </c>
      <c r="E47">
        <v>7</v>
      </c>
      <c r="F47" s="18" t="s">
        <v>1</v>
      </c>
      <c r="G47" s="33">
        <v>11660.4</v>
      </c>
      <c r="H47" s="195">
        <v>16965</v>
      </c>
      <c r="I47" s="14" t="s">
        <v>11</v>
      </c>
      <c r="J47" s="32">
        <v>10122.4</v>
      </c>
      <c r="K47">
        <v>7</v>
      </c>
    </row>
    <row r="48" spans="3:11" ht="15.75">
      <c r="C48" s="14" t="s">
        <v>3</v>
      </c>
      <c r="D48" s="145">
        <v>11568.4</v>
      </c>
      <c r="E48">
        <v>8</v>
      </c>
      <c r="F48" s="14" t="s">
        <v>3</v>
      </c>
      <c r="G48" s="145">
        <v>11568.4</v>
      </c>
      <c r="H48" s="195">
        <v>16965</v>
      </c>
      <c r="I48" s="18" t="s">
        <v>1</v>
      </c>
      <c r="J48" s="33">
        <v>9651.94</v>
      </c>
      <c r="K48">
        <v>8</v>
      </c>
    </row>
    <row r="49" spans="3:11" ht="15.75">
      <c r="C49" s="14" t="s">
        <v>7</v>
      </c>
      <c r="D49" s="78">
        <v>11437.9</v>
      </c>
      <c r="E49">
        <v>9</v>
      </c>
      <c r="F49" s="14" t="s">
        <v>7</v>
      </c>
      <c r="G49" s="78">
        <v>11437.9</v>
      </c>
      <c r="H49" s="195">
        <v>16965</v>
      </c>
      <c r="I49" s="14" t="s">
        <v>7</v>
      </c>
      <c r="J49" s="32">
        <v>9379</v>
      </c>
      <c r="K49">
        <v>9</v>
      </c>
    </row>
    <row r="50" spans="3:11" ht="15.75">
      <c r="C50" s="14" t="s">
        <v>53</v>
      </c>
      <c r="D50" s="145">
        <v>10871.8</v>
      </c>
      <c r="E50">
        <v>10</v>
      </c>
      <c r="F50" s="14" t="s">
        <v>53</v>
      </c>
      <c r="G50" s="145">
        <v>10871.8</v>
      </c>
      <c r="H50" s="195">
        <v>16965</v>
      </c>
      <c r="I50" s="14" t="s">
        <v>53</v>
      </c>
      <c r="J50" s="45">
        <v>9188</v>
      </c>
      <c r="K50">
        <v>10</v>
      </c>
    </row>
    <row r="51" spans="3:11" ht="15.75">
      <c r="C51" s="14" t="s">
        <v>10</v>
      </c>
      <c r="D51" s="145">
        <v>10725.64</v>
      </c>
      <c r="E51">
        <v>11</v>
      </c>
      <c r="F51" s="14" t="s">
        <v>10</v>
      </c>
      <c r="G51" s="145">
        <v>10725.64</v>
      </c>
      <c r="H51" s="195">
        <v>16965</v>
      </c>
      <c r="I51" s="14" t="s">
        <v>10</v>
      </c>
      <c r="J51" s="45">
        <v>9114.8</v>
      </c>
      <c r="K51">
        <v>11</v>
      </c>
    </row>
    <row r="52" spans="3:11" ht="15.75">
      <c r="C52" s="14" t="s">
        <v>12</v>
      </c>
      <c r="D52" s="145">
        <v>10096.2</v>
      </c>
      <c r="E52">
        <v>12</v>
      </c>
      <c r="F52" s="14" t="s">
        <v>12</v>
      </c>
      <c r="G52" s="145">
        <v>10096.2</v>
      </c>
      <c r="H52" s="195">
        <v>16965</v>
      </c>
      <c r="I52" s="14" t="s">
        <v>4</v>
      </c>
      <c r="J52" s="40">
        <v>8377.6</v>
      </c>
      <c r="K52">
        <v>12</v>
      </c>
    </row>
    <row r="53" spans="3:11" ht="15.75">
      <c r="C53" s="14" t="s">
        <v>4</v>
      </c>
      <c r="D53" s="145">
        <v>9785</v>
      </c>
      <c r="E53">
        <v>13</v>
      </c>
      <c r="F53" s="14" t="s">
        <v>4</v>
      </c>
      <c r="G53" s="145">
        <v>9785</v>
      </c>
      <c r="H53" s="195">
        <v>16965</v>
      </c>
      <c r="I53" s="14" t="s">
        <v>12</v>
      </c>
      <c r="J53" s="45">
        <v>8304.7</v>
      </c>
      <c r="K53">
        <v>13</v>
      </c>
    </row>
    <row r="54" spans="3:11" ht="15.75">
      <c r="C54" s="14" t="s">
        <v>17</v>
      </c>
      <c r="D54" s="78">
        <v>9268</v>
      </c>
      <c r="E54">
        <v>14</v>
      </c>
      <c r="F54" s="14" t="s">
        <v>17</v>
      </c>
      <c r="G54" s="78">
        <v>9268</v>
      </c>
      <c r="H54" s="195">
        <v>16965</v>
      </c>
      <c r="I54" s="14" t="s">
        <v>17</v>
      </c>
      <c r="J54" s="45">
        <v>7905.3</v>
      </c>
      <c r="K54">
        <v>14</v>
      </c>
    </row>
    <row r="57" spans="6:8" ht="15.75">
      <c r="F57" s="73" t="s">
        <v>53</v>
      </c>
      <c r="G57" s="77">
        <v>114.8</v>
      </c>
      <c r="H57" s="198">
        <v>1</v>
      </c>
    </row>
    <row r="58" spans="3:8" ht="15.75">
      <c r="C58" s="73" t="s">
        <v>53</v>
      </c>
      <c r="D58" s="77">
        <v>114.8</v>
      </c>
      <c r="E58">
        <v>1</v>
      </c>
      <c r="F58" s="14" t="s">
        <v>12</v>
      </c>
      <c r="G58" s="56">
        <v>113.3</v>
      </c>
      <c r="H58" s="198">
        <v>2</v>
      </c>
    </row>
    <row r="59" spans="3:8" ht="15.75">
      <c r="C59" s="14" t="s">
        <v>12</v>
      </c>
      <c r="D59" s="56">
        <v>113.3</v>
      </c>
      <c r="E59">
        <v>2</v>
      </c>
      <c r="F59" s="14" t="s">
        <v>17</v>
      </c>
      <c r="G59" s="56">
        <v>113.2</v>
      </c>
      <c r="H59" s="198">
        <v>2</v>
      </c>
    </row>
    <row r="60" spans="3:8" ht="15.75">
      <c r="C60" s="14" t="s">
        <v>17</v>
      </c>
      <c r="D60" s="56">
        <v>113.2</v>
      </c>
      <c r="E60">
        <v>3</v>
      </c>
      <c r="F60" s="14" t="s">
        <v>2</v>
      </c>
      <c r="G60" s="56">
        <v>112.9</v>
      </c>
      <c r="H60" s="198">
        <v>3</v>
      </c>
    </row>
    <row r="61" spans="3:8" ht="15.75">
      <c r="C61" s="14" t="s">
        <v>2</v>
      </c>
      <c r="D61" s="56">
        <v>112.9</v>
      </c>
      <c r="E61">
        <v>4</v>
      </c>
      <c r="F61" s="14" t="s">
        <v>5</v>
      </c>
      <c r="G61" s="57">
        <v>112.7</v>
      </c>
      <c r="H61" s="198">
        <v>4</v>
      </c>
    </row>
    <row r="62" spans="3:8" ht="15.75">
      <c r="C62" s="14" t="s">
        <v>5</v>
      </c>
      <c r="D62" s="57">
        <v>112.7</v>
      </c>
      <c r="E62" s="6">
        <v>5</v>
      </c>
      <c r="F62" s="18" t="s">
        <v>1</v>
      </c>
      <c r="G62" s="33">
        <v>112.6</v>
      </c>
      <c r="H62" s="198">
        <v>5</v>
      </c>
    </row>
    <row r="63" spans="3:8" ht="15.75">
      <c r="C63" s="18" t="s">
        <v>1</v>
      </c>
      <c r="D63" s="33">
        <v>112.6</v>
      </c>
      <c r="E63">
        <v>6</v>
      </c>
      <c r="F63" s="14" t="s">
        <v>3</v>
      </c>
      <c r="G63" s="56">
        <v>112.6</v>
      </c>
      <c r="H63" s="198">
        <v>6</v>
      </c>
    </row>
    <row r="64" spans="3:8" ht="15.75">
      <c r="C64" s="14" t="s">
        <v>3</v>
      </c>
      <c r="D64" s="56">
        <v>112.6</v>
      </c>
      <c r="E64">
        <v>7</v>
      </c>
      <c r="F64" s="14" t="s">
        <v>4</v>
      </c>
      <c r="G64" s="56">
        <v>109.8</v>
      </c>
      <c r="H64" s="198">
        <v>7</v>
      </c>
    </row>
    <row r="65" spans="3:8" ht="15.75">
      <c r="C65" s="14" t="s">
        <v>4</v>
      </c>
      <c r="D65" s="56">
        <v>109.8</v>
      </c>
      <c r="E65">
        <v>8</v>
      </c>
      <c r="F65" s="14" t="s">
        <v>8</v>
      </c>
      <c r="G65" s="56">
        <v>109.7</v>
      </c>
      <c r="H65" s="198">
        <v>8</v>
      </c>
    </row>
    <row r="66" spans="3:8" ht="15.75">
      <c r="C66" s="14" t="s">
        <v>8</v>
      </c>
      <c r="D66" s="56">
        <v>109.7</v>
      </c>
      <c r="E66">
        <v>9</v>
      </c>
      <c r="F66" s="14" t="s">
        <v>11</v>
      </c>
      <c r="G66" s="56">
        <v>109.6</v>
      </c>
      <c r="H66" s="198">
        <v>9</v>
      </c>
    </row>
    <row r="67" spans="3:8" ht="15.75">
      <c r="C67" s="14" t="s">
        <v>11</v>
      </c>
      <c r="D67" s="56">
        <v>109.6</v>
      </c>
      <c r="E67">
        <v>10</v>
      </c>
      <c r="F67" s="14" t="s">
        <v>6</v>
      </c>
      <c r="G67" s="136">
        <v>108.9</v>
      </c>
      <c r="H67" s="198">
        <v>10</v>
      </c>
    </row>
    <row r="68" spans="3:8" ht="15.75">
      <c r="C68" s="14" t="s">
        <v>6</v>
      </c>
      <c r="D68" s="136">
        <v>108.9</v>
      </c>
      <c r="E68">
        <v>11</v>
      </c>
      <c r="F68" s="14" t="s">
        <v>7</v>
      </c>
      <c r="G68" s="56">
        <v>107.6</v>
      </c>
      <c r="H68" s="198">
        <v>11</v>
      </c>
    </row>
    <row r="69" spans="3:8" ht="15.75">
      <c r="C69" s="14" t="s">
        <v>7</v>
      </c>
      <c r="D69" s="56">
        <v>107.6</v>
      </c>
      <c r="E69">
        <v>12</v>
      </c>
      <c r="F69" s="14" t="s">
        <v>10</v>
      </c>
      <c r="G69" s="56">
        <v>107.5</v>
      </c>
      <c r="H69" s="198">
        <v>12</v>
      </c>
    </row>
    <row r="70" spans="3:8" ht="15.75">
      <c r="C70" s="14" t="s">
        <v>10</v>
      </c>
      <c r="D70" s="56">
        <v>107.5</v>
      </c>
      <c r="E70">
        <v>13</v>
      </c>
      <c r="F70" s="14" t="s">
        <v>14</v>
      </c>
      <c r="G70" s="56">
        <v>106.2</v>
      </c>
      <c r="H70" s="198">
        <v>13</v>
      </c>
    </row>
    <row r="71" spans="3:7" ht="15.75">
      <c r="C71" s="14" t="s">
        <v>14</v>
      </c>
      <c r="D71" s="56">
        <v>106.2</v>
      </c>
      <c r="E71">
        <v>14</v>
      </c>
      <c r="F71" s="11"/>
      <c r="G71" s="11"/>
    </row>
    <row r="73" spans="6:7" ht="15.75">
      <c r="F73" s="14" t="s">
        <v>12</v>
      </c>
      <c r="G73" s="56">
        <v>124.9</v>
      </c>
    </row>
    <row r="74" spans="6:7" ht="15.75">
      <c r="F74" s="14" t="s">
        <v>53</v>
      </c>
      <c r="G74" s="56">
        <v>120.1</v>
      </c>
    </row>
    <row r="75" spans="3:7" ht="15.75">
      <c r="C75" s="6" t="s">
        <v>70</v>
      </c>
      <c r="F75" s="14" t="s">
        <v>8</v>
      </c>
      <c r="G75" s="56">
        <v>117</v>
      </c>
    </row>
    <row r="76" spans="3:7" ht="15.75">
      <c r="C76" t="s">
        <v>87</v>
      </c>
      <c r="D76">
        <v>12577</v>
      </c>
      <c r="F76" s="14" t="s">
        <v>4</v>
      </c>
      <c r="G76" s="56">
        <v>116.5</v>
      </c>
    </row>
    <row r="77" spans="3:7" ht="15.75">
      <c r="C77" t="s">
        <v>88</v>
      </c>
      <c r="D77">
        <v>16440</v>
      </c>
      <c r="F77" s="14" t="s">
        <v>6</v>
      </c>
      <c r="G77" s="136">
        <v>116.1219107996818</v>
      </c>
    </row>
    <row r="78" spans="3:7" ht="15.75">
      <c r="C78" t="s">
        <v>89</v>
      </c>
      <c r="D78">
        <v>17392</v>
      </c>
      <c r="F78" s="18" t="s">
        <v>1</v>
      </c>
      <c r="G78" s="33">
        <v>115.4</v>
      </c>
    </row>
    <row r="79" spans="3:7" ht="15.75">
      <c r="C79" t="s">
        <v>90</v>
      </c>
      <c r="D79">
        <v>18721</v>
      </c>
      <c r="F79" s="14" t="s">
        <v>17</v>
      </c>
      <c r="G79" s="56">
        <v>114.3</v>
      </c>
    </row>
    <row r="80" spans="3:7" ht="15.75">
      <c r="C80" t="s">
        <v>92</v>
      </c>
      <c r="D80" s="210">
        <v>17975</v>
      </c>
      <c r="F80" s="14" t="s">
        <v>2</v>
      </c>
      <c r="G80" s="56">
        <v>113.5</v>
      </c>
    </row>
    <row r="81" spans="3:7" ht="15.75">
      <c r="C81" t="s">
        <v>91</v>
      </c>
      <c r="D81">
        <v>18685</v>
      </c>
      <c r="F81" s="14" t="s">
        <v>11</v>
      </c>
      <c r="G81" s="56">
        <v>113.5</v>
      </c>
    </row>
    <row r="82" spans="3:7" ht="15.75">
      <c r="C82" s="6" t="s">
        <v>86</v>
      </c>
      <c r="D82" s="208">
        <v>101790</v>
      </c>
      <c r="F82" s="14" t="s">
        <v>7</v>
      </c>
      <c r="G82" s="56">
        <v>112.5</v>
      </c>
    </row>
    <row r="83" spans="3:7" ht="15.75">
      <c r="C83" t="s">
        <v>85</v>
      </c>
      <c r="D83" s="209">
        <f>D82/6</f>
        <v>16965</v>
      </c>
      <c r="F83" s="14" t="s">
        <v>5</v>
      </c>
      <c r="G83" s="57">
        <v>110.5</v>
      </c>
    </row>
    <row r="84" spans="6:7" ht="15.75">
      <c r="F84" s="14" t="s">
        <v>14</v>
      </c>
      <c r="G84" s="56">
        <v>107.7</v>
      </c>
    </row>
    <row r="85" spans="6:7" ht="15.75">
      <c r="F85" s="14" t="s">
        <v>3</v>
      </c>
      <c r="G85" s="56">
        <v>104.3</v>
      </c>
    </row>
    <row r="86" spans="6:7" ht="15.75">
      <c r="F86" s="14" t="s">
        <v>10</v>
      </c>
      <c r="G86" s="56">
        <v>100.7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&amp;R24</oddHeader>
  </headerFooter>
  <colBreaks count="1" manualBreakCount="1">
    <brk id="1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G8" sqref="G8"/>
    </sheetView>
  </sheetViews>
  <sheetFormatPr defaultColWidth="9.33203125" defaultRowHeight="12.75"/>
  <cols>
    <col min="2" max="2" width="10.83203125" style="0" customWidth="1"/>
    <col min="3" max="3" width="21.16015625" style="0" customWidth="1"/>
    <col min="4" max="4" width="11.66015625" style="0" customWidth="1"/>
    <col min="5" max="5" width="11.33203125" style="0" customWidth="1"/>
    <col min="6" max="6" width="20.16015625" style="0" customWidth="1"/>
    <col min="7" max="7" width="11.16015625" style="0" customWidth="1"/>
    <col min="9" max="9" width="24.66015625" style="0" customWidth="1"/>
    <col min="10" max="10" width="13" style="0" customWidth="1"/>
  </cols>
  <sheetData>
    <row r="1" spans="1:14" ht="19.5" customHeight="1">
      <c r="A1" s="262" t="s">
        <v>32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11" ht="51.75" customHeight="1">
      <c r="A2" s="1"/>
      <c r="B2" s="1"/>
      <c r="C2" s="11"/>
      <c r="D2" s="231" t="s">
        <v>93</v>
      </c>
      <c r="E2" s="55" t="s">
        <v>94</v>
      </c>
      <c r="F2" s="12" t="s">
        <v>28</v>
      </c>
      <c r="I2" s="73" t="s">
        <v>8</v>
      </c>
      <c r="J2" s="36">
        <v>118.47419708412787</v>
      </c>
      <c r="K2">
        <v>1</v>
      </c>
    </row>
    <row r="3" spans="3:11" ht="19.5" customHeight="1">
      <c r="C3" s="14" t="s">
        <v>2</v>
      </c>
      <c r="D3" s="221">
        <v>15447.7</v>
      </c>
      <c r="E3" s="222">
        <v>14141.8</v>
      </c>
      <c r="F3" s="222">
        <f>D3*100/E3</f>
        <v>109.23432660623118</v>
      </c>
      <c r="G3" s="137"/>
      <c r="I3" s="14" t="s">
        <v>10</v>
      </c>
      <c r="J3" s="36">
        <v>114.19925850537948</v>
      </c>
      <c r="K3">
        <v>2</v>
      </c>
    </row>
    <row r="4" spans="3:11" ht="19.5" customHeight="1">
      <c r="C4" s="14" t="s">
        <v>17</v>
      </c>
      <c r="D4" s="221">
        <v>11777.1</v>
      </c>
      <c r="E4" s="222">
        <v>10581.9</v>
      </c>
      <c r="F4" s="222">
        <f aca="true" t="shared" si="0" ref="F4:F16">D4*100/E4</f>
        <v>111.29475803022142</v>
      </c>
      <c r="G4" s="137"/>
      <c r="I4" s="14" t="s">
        <v>6</v>
      </c>
      <c r="J4" s="36">
        <v>111.43196037900753</v>
      </c>
      <c r="K4">
        <v>3</v>
      </c>
    </row>
    <row r="5" spans="3:11" ht="19.5" customHeight="1">
      <c r="C5" s="14" t="s">
        <v>12</v>
      </c>
      <c r="D5" s="221">
        <v>10570.7</v>
      </c>
      <c r="E5" s="222">
        <v>10856.1</v>
      </c>
      <c r="F5" s="222">
        <f t="shared" si="0"/>
        <v>97.37106327318281</v>
      </c>
      <c r="G5" s="137"/>
      <c r="I5" s="14" t="s">
        <v>17</v>
      </c>
      <c r="J5" s="36">
        <v>111.29475803022142</v>
      </c>
      <c r="K5">
        <v>4</v>
      </c>
    </row>
    <row r="6" spans="3:11" ht="19.5" customHeight="1">
      <c r="C6" s="14" t="s">
        <v>6</v>
      </c>
      <c r="D6" s="221">
        <v>16064.7</v>
      </c>
      <c r="E6" s="222">
        <v>14416.6</v>
      </c>
      <c r="F6" s="222">
        <f t="shared" si="0"/>
        <v>111.43196037900753</v>
      </c>
      <c r="G6" s="137"/>
      <c r="I6" s="14" t="s">
        <v>3</v>
      </c>
      <c r="J6" s="36">
        <v>110.80721051975571</v>
      </c>
      <c r="K6">
        <v>5</v>
      </c>
    </row>
    <row r="7" spans="3:11" ht="19.5" customHeight="1">
      <c r="C7" s="18" t="s">
        <v>1</v>
      </c>
      <c r="D7" s="228">
        <v>13307.6</v>
      </c>
      <c r="E7" s="228">
        <v>12559.8</v>
      </c>
      <c r="F7" s="222">
        <f t="shared" si="0"/>
        <v>105.95391646363797</v>
      </c>
      <c r="G7" s="137"/>
      <c r="I7" s="14" t="s">
        <v>53</v>
      </c>
      <c r="J7" s="36">
        <v>110.40331392599117</v>
      </c>
      <c r="K7">
        <v>6</v>
      </c>
    </row>
    <row r="8" spans="3:11" ht="19.5" customHeight="1">
      <c r="C8" s="14" t="s">
        <v>4</v>
      </c>
      <c r="D8" s="244">
        <v>11916.2</v>
      </c>
      <c r="E8" s="222">
        <v>10859.8</v>
      </c>
      <c r="F8" s="222">
        <f t="shared" si="0"/>
        <v>109.72761929317299</v>
      </c>
      <c r="G8" s="137"/>
      <c r="I8" s="14" t="s">
        <v>4</v>
      </c>
      <c r="J8" s="36">
        <v>109.72761929317299</v>
      </c>
      <c r="K8">
        <v>7</v>
      </c>
    </row>
    <row r="9" spans="3:11" ht="19.5" customHeight="1">
      <c r="C9" s="14" t="s">
        <v>14</v>
      </c>
      <c r="D9" s="221">
        <v>15941.7</v>
      </c>
      <c r="E9" s="222">
        <v>14631.6</v>
      </c>
      <c r="F9" s="222">
        <f t="shared" si="0"/>
        <v>108.95390797998851</v>
      </c>
      <c r="G9" s="137"/>
      <c r="I9" s="14" t="s">
        <v>2</v>
      </c>
      <c r="J9" s="36">
        <v>109.23432660623118</v>
      </c>
      <c r="K9">
        <v>8</v>
      </c>
    </row>
    <row r="10" spans="3:11" ht="19.5" customHeight="1">
      <c r="C10" s="14" t="s">
        <v>7</v>
      </c>
      <c r="D10" s="248">
        <v>12623.5</v>
      </c>
      <c r="E10" s="222">
        <v>11826.7</v>
      </c>
      <c r="F10" s="222">
        <f t="shared" si="0"/>
        <v>106.73729780919444</v>
      </c>
      <c r="G10" s="137"/>
      <c r="I10" s="14" t="s">
        <v>14</v>
      </c>
      <c r="J10" s="36">
        <v>108.95390797998851</v>
      </c>
      <c r="K10">
        <v>9</v>
      </c>
    </row>
    <row r="11" spans="3:11" ht="19.5" customHeight="1">
      <c r="C11" s="14" t="s">
        <v>8</v>
      </c>
      <c r="D11" s="221">
        <v>15781</v>
      </c>
      <c r="E11" s="222">
        <v>13320.2</v>
      </c>
      <c r="F11" s="222">
        <f t="shared" si="0"/>
        <v>118.47419708412787</v>
      </c>
      <c r="G11" s="137"/>
      <c r="I11" s="14" t="s">
        <v>11</v>
      </c>
      <c r="J11" s="36">
        <v>108.37391479911165</v>
      </c>
      <c r="K11">
        <v>10</v>
      </c>
    </row>
    <row r="12" spans="3:11" ht="19.5" customHeight="1">
      <c r="C12" s="14" t="s">
        <v>3</v>
      </c>
      <c r="D12" s="221">
        <v>14224.1</v>
      </c>
      <c r="E12" s="222">
        <v>12836.8</v>
      </c>
      <c r="F12" s="222">
        <f t="shared" si="0"/>
        <v>110.80721051975571</v>
      </c>
      <c r="G12" s="137"/>
      <c r="I12" s="14" t="s">
        <v>7</v>
      </c>
      <c r="J12" s="36">
        <v>106.73729780919444</v>
      </c>
      <c r="K12">
        <v>11</v>
      </c>
    </row>
    <row r="13" spans="3:11" ht="19.5" customHeight="1">
      <c r="C13" s="14" t="s">
        <v>11</v>
      </c>
      <c r="D13" s="221">
        <v>13419.4</v>
      </c>
      <c r="E13" s="222">
        <v>12382.5</v>
      </c>
      <c r="F13" s="222">
        <f t="shared" si="0"/>
        <v>108.37391479911165</v>
      </c>
      <c r="G13" s="137"/>
      <c r="I13" s="14" t="s">
        <v>5</v>
      </c>
      <c r="J13" s="36">
        <v>106.69312260602506</v>
      </c>
      <c r="K13">
        <v>12</v>
      </c>
    </row>
    <row r="14" spans="3:11" ht="19.5" customHeight="1">
      <c r="C14" s="14" t="s">
        <v>5</v>
      </c>
      <c r="D14" s="221">
        <v>15459.3</v>
      </c>
      <c r="E14" s="222">
        <v>14489.5</v>
      </c>
      <c r="F14" s="222">
        <f t="shared" si="0"/>
        <v>106.69312260602506</v>
      </c>
      <c r="G14" s="137"/>
      <c r="I14" s="18" t="s">
        <v>1</v>
      </c>
      <c r="J14" s="36">
        <v>105.95391646363797</v>
      </c>
      <c r="K14">
        <v>13</v>
      </c>
    </row>
    <row r="15" spans="3:11" ht="19.5" customHeight="1">
      <c r="C15" s="14" t="s">
        <v>53</v>
      </c>
      <c r="D15" s="230">
        <v>13539.2</v>
      </c>
      <c r="E15" s="222">
        <v>12263.4</v>
      </c>
      <c r="F15" s="222">
        <f t="shared" si="0"/>
        <v>110.40331392599117</v>
      </c>
      <c r="G15" s="137"/>
      <c r="I15" s="14" t="s">
        <v>12</v>
      </c>
      <c r="J15" s="36">
        <v>97.37106327318281</v>
      </c>
      <c r="K15">
        <v>14</v>
      </c>
    </row>
    <row r="16" spans="3:9" ht="19.5" customHeight="1">
      <c r="C16" s="14" t="s">
        <v>10</v>
      </c>
      <c r="D16" s="244">
        <v>12567.4</v>
      </c>
      <c r="E16" s="222">
        <v>11004.8</v>
      </c>
      <c r="F16" s="222">
        <f t="shared" si="0"/>
        <v>114.19925850537948</v>
      </c>
      <c r="G16" s="137"/>
      <c r="I16" s="11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95</v>
      </c>
      <c r="E40" t="s">
        <v>16</v>
      </c>
      <c r="G40" s="58" t="s">
        <v>95</v>
      </c>
      <c r="H40" t="s">
        <v>13</v>
      </c>
      <c r="I40" t="s">
        <v>15</v>
      </c>
      <c r="J40" s="58" t="s">
        <v>95</v>
      </c>
      <c r="K40" t="s">
        <v>16</v>
      </c>
    </row>
    <row r="41" spans="3:11" ht="15.75">
      <c r="C41" s="14" t="s">
        <v>6</v>
      </c>
      <c r="D41" s="78">
        <v>16064.7</v>
      </c>
      <c r="E41">
        <v>1</v>
      </c>
      <c r="F41" s="14" t="s">
        <v>6</v>
      </c>
      <c r="G41" s="78">
        <v>16064.7</v>
      </c>
      <c r="H41" s="160">
        <v>19812</v>
      </c>
      <c r="I41" s="14" t="s">
        <v>14</v>
      </c>
      <c r="J41" s="56">
        <v>14631.6</v>
      </c>
      <c r="K41">
        <v>1</v>
      </c>
    </row>
    <row r="42" spans="3:11" ht="15.75">
      <c r="C42" s="14" t="s">
        <v>14</v>
      </c>
      <c r="D42" s="78">
        <v>15941.7</v>
      </c>
      <c r="E42">
        <v>2</v>
      </c>
      <c r="F42" s="14" t="s">
        <v>14</v>
      </c>
      <c r="G42" s="78">
        <v>15941.7</v>
      </c>
      <c r="H42" s="160">
        <v>19812</v>
      </c>
      <c r="I42" s="14" t="s">
        <v>5</v>
      </c>
      <c r="J42" s="56">
        <v>14489.5</v>
      </c>
      <c r="K42">
        <v>2</v>
      </c>
    </row>
    <row r="43" spans="3:11" ht="15.75">
      <c r="C43" s="14" t="s">
        <v>8</v>
      </c>
      <c r="D43" s="78">
        <v>15781</v>
      </c>
      <c r="E43">
        <v>3</v>
      </c>
      <c r="F43" s="14" t="s">
        <v>8</v>
      </c>
      <c r="G43" s="78">
        <v>15781</v>
      </c>
      <c r="H43" s="160">
        <v>19812</v>
      </c>
      <c r="I43" s="14" t="s">
        <v>6</v>
      </c>
      <c r="J43" s="56">
        <v>14416.6</v>
      </c>
      <c r="K43">
        <v>3</v>
      </c>
    </row>
    <row r="44" spans="3:11" ht="15.75">
      <c r="C44" s="14" t="s">
        <v>5</v>
      </c>
      <c r="D44" s="78">
        <v>15459.3</v>
      </c>
      <c r="E44">
        <v>4</v>
      </c>
      <c r="F44" s="14" t="s">
        <v>5</v>
      </c>
      <c r="G44" s="78">
        <v>15459.3</v>
      </c>
      <c r="H44" s="160">
        <v>19812</v>
      </c>
      <c r="I44" s="14" t="s">
        <v>2</v>
      </c>
      <c r="J44" s="56">
        <v>14141.8</v>
      </c>
      <c r="K44">
        <v>4</v>
      </c>
    </row>
    <row r="45" spans="3:11" ht="15.75">
      <c r="C45" s="14" t="s">
        <v>2</v>
      </c>
      <c r="D45" s="78">
        <v>15447.7</v>
      </c>
      <c r="E45">
        <v>5</v>
      </c>
      <c r="F45" s="14" t="s">
        <v>2</v>
      </c>
      <c r="G45" s="78">
        <v>15447.7</v>
      </c>
      <c r="H45" s="160">
        <v>19812</v>
      </c>
      <c r="I45" s="14" t="s">
        <v>8</v>
      </c>
      <c r="J45" s="56">
        <v>13320.2</v>
      </c>
      <c r="K45">
        <v>5</v>
      </c>
    </row>
    <row r="46" spans="3:11" ht="15.75">
      <c r="C46" s="14" t="s">
        <v>3</v>
      </c>
      <c r="D46" s="78">
        <v>14224.1</v>
      </c>
      <c r="E46">
        <v>6</v>
      </c>
      <c r="F46" s="14" t="s">
        <v>3</v>
      </c>
      <c r="G46" s="78">
        <v>14224.1</v>
      </c>
      <c r="H46" s="160">
        <v>19812</v>
      </c>
      <c r="I46" s="14" t="s">
        <v>3</v>
      </c>
      <c r="J46" s="56">
        <v>12836.8</v>
      </c>
      <c r="K46">
        <v>6</v>
      </c>
    </row>
    <row r="47" spans="3:11" ht="15.75">
      <c r="C47" s="14" t="s">
        <v>53</v>
      </c>
      <c r="D47" s="79">
        <v>13539.2</v>
      </c>
      <c r="E47">
        <v>7</v>
      </c>
      <c r="F47" s="14" t="s">
        <v>53</v>
      </c>
      <c r="G47" s="79">
        <v>13539.2</v>
      </c>
      <c r="H47" s="160">
        <v>19812</v>
      </c>
      <c r="I47" s="18" t="s">
        <v>1</v>
      </c>
      <c r="J47" s="33">
        <v>12559.8</v>
      </c>
      <c r="K47">
        <v>7</v>
      </c>
    </row>
    <row r="48" spans="3:11" ht="15.75">
      <c r="C48" s="14" t="s">
        <v>11</v>
      </c>
      <c r="D48" s="144">
        <v>13419.4</v>
      </c>
      <c r="E48">
        <v>8</v>
      </c>
      <c r="F48" s="14" t="s">
        <v>11</v>
      </c>
      <c r="G48" s="144">
        <v>13419.4</v>
      </c>
      <c r="H48" s="160">
        <v>19812</v>
      </c>
      <c r="I48" s="14" t="s">
        <v>11</v>
      </c>
      <c r="J48" s="56">
        <v>12382.5</v>
      </c>
      <c r="K48">
        <v>8</v>
      </c>
    </row>
    <row r="49" spans="3:11" ht="15.75">
      <c r="C49" s="18" t="s">
        <v>1</v>
      </c>
      <c r="D49" s="33">
        <v>13307.6</v>
      </c>
      <c r="E49">
        <v>9</v>
      </c>
      <c r="F49" s="18" t="s">
        <v>1</v>
      </c>
      <c r="G49" s="33">
        <v>13307.6</v>
      </c>
      <c r="H49" s="160">
        <v>19812</v>
      </c>
      <c r="I49" s="14" t="s">
        <v>53</v>
      </c>
      <c r="J49" s="56">
        <v>12263.4</v>
      </c>
      <c r="K49">
        <v>9</v>
      </c>
    </row>
    <row r="50" spans="3:11" ht="15.75">
      <c r="C50" s="14" t="s">
        <v>7</v>
      </c>
      <c r="D50" s="146">
        <v>12623.5</v>
      </c>
      <c r="E50">
        <v>10</v>
      </c>
      <c r="F50" s="14" t="s">
        <v>7</v>
      </c>
      <c r="G50" s="146">
        <v>12623.5</v>
      </c>
      <c r="H50" s="160">
        <v>19812</v>
      </c>
      <c r="I50" s="14" t="s">
        <v>7</v>
      </c>
      <c r="J50" s="56">
        <v>11826.7</v>
      </c>
      <c r="K50">
        <v>10</v>
      </c>
    </row>
    <row r="51" spans="3:11" ht="15.75">
      <c r="C51" s="14" t="s">
        <v>10</v>
      </c>
      <c r="D51" s="143">
        <v>12567.4</v>
      </c>
      <c r="E51">
        <v>11</v>
      </c>
      <c r="F51" s="14" t="s">
        <v>10</v>
      </c>
      <c r="G51" s="143">
        <v>12567.4</v>
      </c>
      <c r="H51" s="160">
        <v>19812</v>
      </c>
      <c r="I51" s="14" t="s">
        <v>10</v>
      </c>
      <c r="J51" s="56">
        <v>11004.8</v>
      </c>
      <c r="K51">
        <v>11</v>
      </c>
    </row>
    <row r="52" spans="3:11" ht="15.75">
      <c r="C52" s="14" t="s">
        <v>4</v>
      </c>
      <c r="D52" s="143">
        <v>11916.2</v>
      </c>
      <c r="E52">
        <v>12</v>
      </c>
      <c r="F52" s="14" t="s">
        <v>4</v>
      </c>
      <c r="G52" s="143">
        <v>11916.2</v>
      </c>
      <c r="H52" s="160">
        <v>19812</v>
      </c>
      <c r="I52" s="14" t="s">
        <v>4</v>
      </c>
      <c r="J52" s="56">
        <v>10859.8</v>
      </c>
      <c r="K52">
        <v>12</v>
      </c>
    </row>
    <row r="53" spans="3:11" ht="15.75">
      <c r="C53" s="14" t="s">
        <v>17</v>
      </c>
      <c r="D53" s="78">
        <v>11777.1</v>
      </c>
      <c r="E53">
        <v>13</v>
      </c>
      <c r="F53" s="14" t="s">
        <v>17</v>
      </c>
      <c r="G53" s="78">
        <v>11777.1</v>
      </c>
      <c r="H53" s="160">
        <v>19812</v>
      </c>
      <c r="I53" s="14" t="s">
        <v>12</v>
      </c>
      <c r="J53" s="56">
        <v>10856.1</v>
      </c>
      <c r="K53">
        <v>13</v>
      </c>
    </row>
    <row r="54" spans="3:11" ht="15.75">
      <c r="C54" s="14" t="s">
        <v>12</v>
      </c>
      <c r="D54" s="78">
        <v>10570.7</v>
      </c>
      <c r="E54">
        <v>14</v>
      </c>
      <c r="F54" s="14" t="s">
        <v>12</v>
      </c>
      <c r="G54" s="78">
        <v>10570.7</v>
      </c>
      <c r="H54" s="160">
        <v>19812</v>
      </c>
      <c r="I54" s="14" t="s">
        <v>17</v>
      </c>
      <c r="J54" s="56">
        <v>10581.9</v>
      </c>
      <c r="K54">
        <v>14</v>
      </c>
    </row>
    <row r="56" ht="12.75">
      <c r="G56">
        <f>G55/14</f>
        <v>0</v>
      </c>
    </row>
    <row r="57" spans="3:4" ht="15.75">
      <c r="C57" s="82" t="s">
        <v>8</v>
      </c>
      <c r="D57" s="45">
        <v>122.2</v>
      </c>
    </row>
    <row r="58" spans="3:4" ht="15.75">
      <c r="C58" s="82" t="s">
        <v>6</v>
      </c>
      <c r="D58" s="56">
        <v>110.9</v>
      </c>
    </row>
    <row r="59" spans="3:4" ht="15.75">
      <c r="C59" s="82" t="s">
        <v>7</v>
      </c>
      <c r="D59" s="59">
        <v>110.7</v>
      </c>
    </row>
    <row r="60" spans="3:4" ht="15.75">
      <c r="C60" s="82" t="s">
        <v>10</v>
      </c>
      <c r="D60" s="57">
        <v>110.7</v>
      </c>
    </row>
    <row r="61" spans="3:5" ht="15.75">
      <c r="C61" s="14" t="s">
        <v>17</v>
      </c>
      <c r="D61" s="56">
        <v>109.6</v>
      </c>
      <c r="E61">
        <v>9.6</v>
      </c>
    </row>
    <row r="62" spans="3:4" ht="15.75">
      <c r="C62" s="14" t="s">
        <v>53</v>
      </c>
      <c r="D62" s="56">
        <v>109.4</v>
      </c>
    </row>
    <row r="63" spans="3:4" ht="15.75">
      <c r="C63" s="14" t="s">
        <v>3</v>
      </c>
      <c r="D63" s="57">
        <v>109.1</v>
      </c>
    </row>
    <row r="64" spans="3:4" ht="15.75">
      <c r="C64" s="14" t="s">
        <v>11</v>
      </c>
      <c r="D64" s="45">
        <v>108.2</v>
      </c>
    </row>
    <row r="65" spans="3:4" ht="15.75">
      <c r="C65" s="14" t="s">
        <v>12</v>
      </c>
      <c r="D65" s="56">
        <v>107.9</v>
      </c>
    </row>
    <row r="66" spans="3:4" ht="15.75">
      <c r="C66" s="14" t="s">
        <v>14</v>
      </c>
      <c r="D66" s="56">
        <v>107.7</v>
      </c>
    </row>
    <row r="67" spans="3:4" ht="15.75">
      <c r="C67" s="14" t="s">
        <v>4</v>
      </c>
      <c r="D67" s="57">
        <v>107.6</v>
      </c>
    </row>
    <row r="68" spans="3:4" ht="15.75">
      <c r="C68" s="14" t="s">
        <v>2</v>
      </c>
      <c r="D68" s="56">
        <v>107</v>
      </c>
    </row>
    <row r="69" spans="3:4" ht="15.75">
      <c r="C69" s="18" t="s">
        <v>1</v>
      </c>
      <c r="D69" s="33">
        <v>105.3</v>
      </c>
    </row>
    <row r="70" spans="3:4" ht="15.75">
      <c r="C70" s="14" t="s">
        <v>5</v>
      </c>
      <c r="D70" s="56">
        <v>104.2</v>
      </c>
    </row>
    <row r="71" spans="3:4" ht="12.75">
      <c r="C71" s="11"/>
      <c r="D71" s="11"/>
    </row>
    <row r="75" ht="12.75">
      <c r="D75">
        <v>17119</v>
      </c>
    </row>
    <row r="76" ht="12.75">
      <c r="D76">
        <v>17098</v>
      </c>
    </row>
    <row r="77" ht="12.75">
      <c r="D77">
        <f>SUM(D75:D76)/2</f>
        <v>17108.5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&amp;R25</oddHeader>
  </headerFooter>
  <colBreaks count="1" manualBreakCount="1">
    <brk id="1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C4" sqref="C4"/>
    </sheetView>
  </sheetViews>
  <sheetFormatPr defaultColWidth="9.33203125" defaultRowHeight="12.75"/>
  <cols>
    <col min="1" max="1" width="26.83203125" style="0" customWidth="1"/>
    <col min="2" max="2" width="15" style="0" customWidth="1"/>
    <col min="3" max="3" width="14.66015625" style="0" customWidth="1"/>
    <col min="4" max="4" width="15.66015625" style="0" customWidth="1"/>
    <col min="5" max="5" width="14" style="0" customWidth="1"/>
    <col min="6" max="6" width="13.16015625" style="0" customWidth="1"/>
    <col min="12" max="12" width="20.16015625" style="0" customWidth="1"/>
    <col min="13" max="13" width="18" style="0" customWidth="1"/>
  </cols>
  <sheetData>
    <row r="1" spans="1:6" ht="39.75" customHeight="1">
      <c r="A1" s="263" t="s">
        <v>67</v>
      </c>
      <c r="B1" s="258"/>
      <c r="C1" s="258"/>
      <c r="D1" s="258"/>
      <c r="E1" s="259"/>
      <c r="F1" s="264"/>
    </row>
    <row r="2" spans="1:6" ht="153" customHeight="1">
      <c r="A2" s="21" t="s">
        <v>15</v>
      </c>
      <c r="B2" s="7"/>
      <c r="C2" s="22" t="s">
        <v>36</v>
      </c>
      <c r="D2" s="22" t="s">
        <v>37</v>
      </c>
      <c r="E2" s="22" t="s">
        <v>38</v>
      </c>
      <c r="F2" s="22" t="s">
        <v>40</v>
      </c>
    </row>
    <row r="3" spans="1:6" ht="18.75">
      <c r="A3" s="256" t="s">
        <v>2</v>
      </c>
      <c r="B3" s="17">
        <v>2009</v>
      </c>
      <c r="C3" s="9">
        <f>DGET('розн.торговля'!$C$40:$E$54,'розн.торговля'!$E$40,Лист3!$B$1:$B$2)</f>
        <v>4</v>
      </c>
      <c r="D3" s="9">
        <f>DGET('общ.питание'!$C$40:$E$54,'общ.питание'!$E$40,Лист3!$B$1:$B$2)</f>
        <v>7</v>
      </c>
      <c r="E3" s="9">
        <f>DGET('пл.услуги'!$C$40:$E$54,'пл.услуги'!$E$40,Лист3!$B$1:$B$2)</f>
        <v>2</v>
      </c>
      <c r="F3" s="9">
        <f>DGET(жилье!$C$40:$E$54,жилье!$E$40,Лист3!$B$1:$B$2)</f>
        <v>4</v>
      </c>
    </row>
    <row r="4" spans="1:6" ht="18.75">
      <c r="A4" s="257"/>
      <c r="B4" s="24">
        <v>2008</v>
      </c>
      <c r="C4" s="25">
        <f>DGET('розн.торговля'!$I$40:$K$54,'розн.торговля'!$K$40,Лист3!$B$1:$B$2)</f>
        <v>4</v>
      </c>
      <c r="D4" s="25">
        <f>DGET('общ.питание'!$I$40:$K$54,'общ.питание'!$K$40,Лист3!$B$1:$B$2)</f>
        <v>8</v>
      </c>
      <c r="E4" s="25">
        <f>DGET('пл.услуги'!$I$40:$K$54,'пл.услуги'!$K$40,Лист3!$B$1:$B$2)</f>
        <v>3</v>
      </c>
      <c r="F4" s="25">
        <f>DGET(жилье!$I$40:$K$54,жилье!$K$40,Лист3!$B$1:$B$2)</f>
        <v>2</v>
      </c>
    </row>
    <row r="5" spans="1:6" ht="18.75">
      <c r="A5" s="256" t="s">
        <v>17</v>
      </c>
      <c r="B5" s="17">
        <v>2009</v>
      </c>
      <c r="C5" s="9">
        <f>DGET('розн.торговля'!$C$40:$E$54,'розн.торговля'!$E$40,Лист3!$C$1:$C$2)</f>
        <v>13</v>
      </c>
      <c r="D5" s="9">
        <f>DGET('общ.питание'!$C$40:$E$54,'общ.питание'!$E$40,Лист3!$C$1:$C$2)</f>
        <v>9</v>
      </c>
      <c r="E5" s="9">
        <f>DGET('пл.услуги'!$C$40:$E$54,'пл.услуги'!$E$40,Лист3!$C$1:$C$2)</f>
        <v>13</v>
      </c>
      <c r="F5" s="9">
        <f>DGET(жилье!$C$40:$E$54,жилье!$E$40,Лист3!$C$1:$C$2)</f>
        <v>3</v>
      </c>
    </row>
    <row r="6" spans="1:6" ht="18.75">
      <c r="A6" s="257"/>
      <c r="B6" s="24">
        <v>2008</v>
      </c>
      <c r="C6" s="25">
        <f>DGET('розн.торговля'!$I$40:$K$54,'розн.торговля'!$K$40,Лист3!$C$1:$C$2)</f>
        <v>13</v>
      </c>
      <c r="D6" s="25">
        <f>DGET('общ.питание'!$I$40:$K$54,'общ.питание'!$K$40,Лист3!$C$1:$C$2)</f>
        <v>9</v>
      </c>
      <c r="E6" s="25">
        <f>DGET('пл.услуги'!$I$40:$K$54,'пл.услуги'!$K$40,Лист3!$C$1:$C$2)</f>
        <v>12</v>
      </c>
      <c r="F6" s="25">
        <f>DGET(жилье!$I$40:$K$54,жилье!$K$40,Лист3!$C$1:$C$2)</f>
        <v>5</v>
      </c>
    </row>
    <row r="7" spans="1:6" ht="18.75">
      <c r="A7" s="256" t="s">
        <v>12</v>
      </c>
      <c r="B7" s="17">
        <v>2009</v>
      </c>
      <c r="C7" s="9">
        <f>DGET('розн.торговля'!$C$40:$E$54,'розн.торговля'!$E$40,Лист3!$D$1:$D$2)</f>
        <v>14</v>
      </c>
      <c r="D7" s="9">
        <f>DGET('общ.питание'!$C$40:$E$54,'общ.питание'!$E$40,Лист3!$D$1:$D$2)</f>
        <v>13</v>
      </c>
      <c r="E7" s="9">
        <f>DGET('пл.услуги'!$C$40:$E$54,'пл.услуги'!$E$40,Лист3!$D$1:$D$2)</f>
        <v>14</v>
      </c>
      <c r="F7" s="9">
        <f>DGET(жилье!$C$40:$E$54,жилье!$E$40,Лист3!$D$1:$D$2)</f>
        <v>12</v>
      </c>
    </row>
    <row r="8" spans="1:6" ht="18.75">
      <c r="A8" s="257"/>
      <c r="B8" s="24">
        <v>2008</v>
      </c>
      <c r="C8" s="25">
        <f>DGET('розн.торговля'!$I$40:$K$54,'розн.торговля'!$K$40,Лист3!$D$1:$D$2)</f>
        <v>14</v>
      </c>
      <c r="D8" s="25">
        <f>DGET('общ.питание'!$I$40:$K$54,'общ.питание'!$K$40,Лист3!$D$1:$D$2)</f>
        <v>13</v>
      </c>
      <c r="E8" s="25">
        <f>DGET('пл.услуги'!$I$40:$K$54,'пл.услуги'!$K$40,Лист3!$D$1:$D$2)</f>
        <v>14</v>
      </c>
      <c r="F8" s="25">
        <f>DGET(жилье!$I$40:$K$54,жилье!$K$40,Лист3!$D$1:$D$2)</f>
        <v>11</v>
      </c>
    </row>
    <row r="9" spans="1:6" ht="18.75">
      <c r="A9" s="256" t="s">
        <v>6</v>
      </c>
      <c r="B9" s="17">
        <v>2009</v>
      </c>
      <c r="C9" s="9">
        <f>DGET('розн.торговля'!$C$40:$E$54,'розн.торговля'!$E$40,Лист3!$E$1:$E$2)</f>
        <v>2</v>
      </c>
      <c r="D9" s="9">
        <f>DGET('общ.питание'!$C$40:$E$54,'общ.питание'!$E$40,Лист3!$E$1:$E$2)</f>
        <v>3</v>
      </c>
      <c r="E9" s="9">
        <f>DGET('пл.услуги'!$C$40:$E$54,'пл.услуги'!$E$40,Лист3!$E$1:$E$2)</f>
        <v>1</v>
      </c>
      <c r="F9" s="9">
        <f>DGET(жилье!$C$40:$E$54,жилье!$E$40,Лист3!$E$1:$E$2)</f>
        <v>1</v>
      </c>
    </row>
    <row r="10" spans="1:6" ht="18.75">
      <c r="A10" s="257"/>
      <c r="B10" s="24">
        <v>2008</v>
      </c>
      <c r="C10" s="25">
        <f>DGET('розн.торговля'!$I$40:$K$54,'розн.торговля'!$K$40,Лист3!$E$1:$E$2)</f>
        <v>3</v>
      </c>
      <c r="D10" s="25">
        <f>DGET('общ.питание'!$I$40:$K$54,'общ.питание'!$K$40,Лист3!$E$1:$E$2)</f>
        <v>3</v>
      </c>
      <c r="E10" s="25">
        <f>DGET('пл.услуги'!$I$40:$K$54,'пл.услуги'!$K$40,Лист3!$E$1:$E$2)</f>
        <v>1</v>
      </c>
      <c r="F10" s="25">
        <f>DGET(жилье!$I$40:$K$54,жилье!$K$40,Лист3!$E$1:$E$2)</f>
        <v>1</v>
      </c>
    </row>
    <row r="11" spans="1:17" s="6" customFormat="1" ht="18.75">
      <c r="A11" s="260" t="s">
        <v>1</v>
      </c>
      <c r="B11" s="17">
        <v>2009</v>
      </c>
      <c r="C11" s="10">
        <f>DGET('розн.торговля'!$C$40:$E$54,'розн.торговля'!$E$40,Лист3!$F$1:$F$2)</f>
        <v>8</v>
      </c>
      <c r="D11" s="10">
        <f>DGET('общ.питание'!$C$40:$E$54,'общ.питание'!$E$40,Лист3!$F$1:$F$2)</f>
        <v>6</v>
      </c>
      <c r="E11" s="10">
        <f>DGET('пл.услуги'!$C$40:$E$54,'пл.услуги'!$E$40,Лист3!$F$1:$F$2)</f>
        <v>10</v>
      </c>
      <c r="F11" s="10">
        <f>DGET(жилье!$C$40:$E$54,жилье!$E$40,Лист3!$F$1:$F$2)</f>
        <v>10</v>
      </c>
      <c r="L11" s="4"/>
      <c r="M11" s="4"/>
      <c r="N11" s="4"/>
      <c r="O11" s="4"/>
      <c r="P11" s="4"/>
      <c r="Q11" s="4"/>
    </row>
    <row r="12" spans="1:17" s="6" customFormat="1" ht="18.75">
      <c r="A12" s="261"/>
      <c r="B12" s="24">
        <v>2008</v>
      </c>
      <c r="C12" s="25">
        <f>DGET('розн.торговля'!$I$40:$K$54,'розн.торговля'!$K$40,Лист3!$F$1:$F$2)</f>
        <v>8</v>
      </c>
      <c r="D12" s="25">
        <f>DGET('общ.питание'!$I$40:$K$54,'общ.питание'!$K$40,Лист3!$F$1:$F$2)</f>
        <v>7</v>
      </c>
      <c r="E12" s="25">
        <f>DGET('пл.услуги'!$I$40:$K$54,'пл.услуги'!$K$40,Лист3!$F$1:$F$2)</f>
        <v>10</v>
      </c>
      <c r="F12" s="25">
        <f>DGET(жилье!$I$40:$K$54,жилье!$K$40,Лист3!$F$1:$F$2)</f>
        <v>12</v>
      </c>
      <c r="L12" s="4"/>
      <c r="M12" s="4"/>
      <c r="N12" s="4"/>
      <c r="O12" s="4"/>
      <c r="P12" s="4"/>
      <c r="Q12" s="4"/>
    </row>
    <row r="13" spans="1:17" ht="18.75">
      <c r="A13" s="256" t="s">
        <v>4</v>
      </c>
      <c r="B13" s="17">
        <v>2009</v>
      </c>
      <c r="C13" s="9">
        <f>DGET('розн.торговля'!$C$40:$E$54,'розн.торговля'!$E$40,Лист3!$G$1:$G$2)</f>
        <v>12</v>
      </c>
      <c r="D13" s="9">
        <f>DGET('общ.питание'!$C$40:$E$54,'общ.питание'!$E$40,Лист3!$G$1:$G$2)</f>
        <v>11</v>
      </c>
      <c r="E13" s="9">
        <f>DGET('пл.услуги'!$C$40:$E$54,'пл.услуги'!$E$40,Лист3!$G$1:$G$2)</f>
        <v>9</v>
      </c>
      <c r="F13" s="9">
        <f>DGET(жилье!$C$40:$E$54,жилье!$E$40,Лист3!$G$1:$G$2)</f>
        <v>2</v>
      </c>
      <c r="L13" s="5"/>
      <c r="M13" s="5"/>
      <c r="N13" s="5"/>
      <c r="O13" s="5"/>
      <c r="P13" s="5"/>
      <c r="Q13" s="5"/>
    </row>
    <row r="14" spans="1:17" ht="18.75">
      <c r="A14" s="257"/>
      <c r="B14" s="24">
        <v>2008</v>
      </c>
      <c r="C14" s="25">
        <f>DGET('розн.торговля'!$I$40:$K$54,'розн.торговля'!$K$40,Лист3!$G$1:$G$2)</f>
        <v>11</v>
      </c>
      <c r="D14" s="25">
        <f>DGET('общ.питание'!$I$40:$K$54,'общ.питание'!$K$40,Лист3!$G$1:$G$2)</f>
        <v>10</v>
      </c>
      <c r="E14" s="25">
        <f>DGET('пл.услуги'!$I$40:$K$54,'пл.услуги'!$K$40,Лист3!$G$1:$G$2)</f>
        <v>8</v>
      </c>
      <c r="F14" s="25">
        <f>DGET(жилье!$I$40:$K$54,жилье!$K$40,Лист3!$G$1:$G$2)</f>
        <v>3</v>
      </c>
      <c r="L14" s="5"/>
      <c r="M14" s="5"/>
      <c r="N14" s="5"/>
      <c r="O14" s="5"/>
      <c r="P14" s="5"/>
      <c r="Q14" s="5"/>
    </row>
    <row r="15" spans="1:17" ht="18.75">
      <c r="A15" s="256" t="s">
        <v>14</v>
      </c>
      <c r="B15" s="17">
        <v>2009</v>
      </c>
      <c r="C15" s="9">
        <f>DGET('розн.торговля'!$C$40:$E$54,'розн.торговля'!$E$40,Лист3!$H$1:$H$2)</f>
        <v>3</v>
      </c>
      <c r="D15" s="9">
        <f>DGET('общ.питание'!$C$40:$E$54,'общ.питание'!$E$40,Лист3!$H$1:$H$2)</f>
        <v>1</v>
      </c>
      <c r="E15" s="9">
        <f>DGET('пл.услуги'!$C$40:$E$54,'пл.услуги'!$E$40,Лист3!$H$1:$H$2)</f>
        <v>4</v>
      </c>
      <c r="F15" s="9">
        <f>DGET(жилье!$C$40:$E$54,жилье!$E$40,Лист3!$H$1:$H$2)</f>
        <v>11</v>
      </c>
      <c r="L15" s="5"/>
      <c r="M15" s="5"/>
      <c r="N15" s="5"/>
      <c r="O15" s="5"/>
      <c r="P15" s="5"/>
      <c r="Q15" s="5"/>
    </row>
    <row r="16" spans="1:17" ht="18.75">
      <c r="A16" s="257"/>
      <c r="B16" s="24">
        <v>2008</v>
      </c>
      <c r="C16" s="25">
        <f>DGET('розн.торговля'!$I$40:$K$54,'розн.торговля'!$K$40,Лист3!$H$1:$H$2)</f>
        <v>2</v>
      </c>
      <c r="D16" s="25">
        <f>DGET('общ.питание'!$I$40:$K$54,'общ.питание'!$K$40,Лист3!$H$1:$H$2)</f>
        <v>1</v>
      </c>
      <c r="E16" s="25">
        <f>DGET('пл.услуги'!$I$40:$K$54,'пл.услуги'!$K$40,Лист3!$H$1:$H$2)</f>
        <v>4</v>
      </c>
      <c r="F16" s="25">
        <f>DGET(жилье!$I$40:$K$54,жилье!$K$40,Лист3!$H$1:$H$2)</f>
        <v>13</v>
      </c>
      <c r="L16" s="5"/>
      <c r="M16" s="5"/>
      <c r="N16" s="5"/>
      <c r="O16" s="5"/>
      <c r="P16" s="5"/>
      <c r="Q16" s="5"/>
    </row>
    <row r="17" spans="1:16" ht="18.75">
      <c r="A17" s="256" t="s">
        <v>7</v>
      </c>
      <c r="B17" s="17">
        <v>2009</v>
      </c>
      <c r="C17" s="9">
        <f>DGET('розн.торговля'!$C$40:$E$54,'розн.торговля'!$E$40,Лист3!$I$1:$I$2)</f>
        <v>11</v>
      </c>
      <c r="D17" s="9">
        <f>DGET('общ.питание'!$C$40:$E$54,'общ.питание'!$E$40,Лист3!$I$1:$I$2)</f>
        <v>4</v>
      </c>
      <c r="E17" s="9">
        <f>DGET('пл.услуги'!$C$40:$E$54,'пл.услуги'!$E$40,Лист3!$I$1:$I$2)</f>
        <v>6</v>
      </c>
      <c r="F17" s="9">
        <f>DGET(жилье!$C$40:$E$54,жилье!$E$40,Лист3!$I$1:$I$2)</f>
        <v>8</v>
      </c>
      <c r="L17" s="4"/>
      <c r="M17" s="4"/>
      <c r="N17" s="4"/>
      <c r="O17" s="4"/>
      <c r="P17" s="4"/>
    </row>
    <row r="18" spans="1:16" ht="18.75">
      <c r="A18" s="257"/>
      <c r="B18" s="24">
        <v>2008</v>
      </c>
      <c r="C18" s="25">
        <f>DGET('розн.торговля'!$I$40:$K$54,'розн.торговля'!$K$40,Лист3!$I$1:$I$2)</f>
        <v>12</v>
      </c>
      <c r="D18" s="25">
        <f>DGET('общ.питание'!$I$40:$K$54,'общ.питание'!$K$40,Лист3!$I$1:$I$2)</f>
        <v>4</v>
      </c>
      <c r="E18" s="25">
        <f>DGET('пл.услуги'!$I$40:$K$54,'пл.услуги'!$K$40,Лист3!$I$1:$I$2)</f>
        <v>6</v>
      </c>
      <c r="F18" s="25">
        <f>DGET(жилье!$I$40:$K$54,жилье!$K$40,Лист3!$I$1:$I$2)</f>
        <v>10</v>
      </c>
      <c r="L18" s="4"/>
      <c r="M18" s="4"/>
      <c r="N18" s="4"/>
      <c r="O18" s="4"/>
      <c r="P18" s="4"/>
    </row>
    <row r="19" spans="1:16" ht="18.75">
      <c r="A19" s="256" t="s">
        <v>8</v>
      </c>
      <c r="B19" s="17">
        <v>2009</v>
      </c>
      <c r="C19" s="9">
        <f>DGET('розн.торговля'!$C$40:$E$54,'розн.торговля'!$E$40,Лист3!$J$1:$J$2)</f>
        <v>5</v>
      </c>
      <c r="D19" s="9">
        <f>DGET('общ.питание'!$C$40:$E$54,'общ.питание'!$E$40,Лист3!$J$1:$J$2)</f>
        <v>5</v>
      </c>
      <c r="E19" s="9">
        <f>DGET('пл.услуги'!$C$40:$E$54,'пл.услуги'!$E$40,Лист3!$J$1:$J$2)</f>
        <v>5</v>
      </c>
      <c r="F19" s="9">
        <f>DGET(жилье!$C$40:$E$54,жилье!$E$40,Лист3!$J$1:$J$2)</f>
        <v>5</v>
      </c>
      <c r="L19" s="5"/>
      <c r="M19" s="5"/>
      <c r="N19" s="5"/>
      <c r="O19" s="5"/>
      <c r="P19" s="5"/>
    </row>
    <row r="20" spans="1:16" ht="18.75">
      <c r="A20" s="257"/>
      <c r="B20" s="24">
        <v>2008</v>
      </c>
      <c r="C20" s="25">
        <f>DGET('розн.торговля'!$I$40:$K$54,'розн.торговля'!$K$40,Лист3!$J$1:$J$2)</f>
        <v>5</v>
      </c>
      <c r="D20" s="25">
        <f>DGET('общ.питание'!$I$40:$K$54,'общ.питание'!$K$40,Лист3!$J$1:$J$2)</f>
        <v>5</v>
      </c>
      <c r="E20" s="25">
        <f>DGET('пл.услуги'!$I$40:$K$54,'пл.услуги'!$K$40,Лист3!$J$1:$J$2)</f>
        <v>5</v>
      </c>
      <c r="F20" s="25">
        <f>DGET(жилье!$I$40:$K$54,жилье!$K$40,Лист3!$J$1:$J$2)</f>
        <v>4</v>
      </c>
      <c r="L20" s="5"/>
      <c r="M20" s="5"/>
      <c r="N20" s="5"/>
      <c r="O20" s="5"/>
      <c r="P20" s="5"/>
    </row>
    <row r="21" spans="1:16" ht="18.75">
      <c r="A21" s="256" t="s">
        <v>3</v>
      </c>
      <c r="B21" s="17">
        <v>2009</v>
      </c>
      <c r="C21" s="9">
        <f>DGET('розн.торговля'!$C$40:$E$54,'розн.торговля'!$E$40,Лист3!$K$1:$K$2)</f>
        <v>9</v>
      </c>
      <c r="D21" s="9">
        <f>DGET('общ.питание'!$C$40:$E$54,'общ.питание'!$E$40,Лист3!$K$1:$K$2)</f>
        <v>8</v>
      </c>
      <c r="E21" s="9">
        <f>DGET('пл.услуги'!$C$40:$E$54,'пл.услуги'!$E$40,Лист3!$K$1:$K$2)</f>
        <v>7</v>
      </c>
      <c r="F21" s="9">
        <f>DGET(жилье!$C$40:$E$54,жилье!$E$40,Лист3!$K$1:$K$2)</f>
        <v>7</v>
      </c>
      <c r="L21" s="5"/>
      <c r="M21" s="5"/>
      <c r="N21" s="5"/>
      <c r="O21" s="5"/>
      <c r="P21" s="5"/>
    </row>
    <row r="22" spans="1:16" ht="18.75">
      <c r="A22" s="257"/>
      <c r="B22" s="24">
        <v>2008</v>
      </c>
      <c r="C22" s="25">
        <f>DGET('розн.торговля'!$I$40:$K$54,'розн.торговля'!$K$40,Лист3!$K$1:$K$2)</f>
        <v>10</v>
      </c>
      <c r="D22" s="25">
        <f>DGET('общ.питание'!$I$40:$K$54,'общ.питание'!$K$40,Лист3!$K$1:$K$2)</f>
        <v>6</v>
      </c>
      <c r="E22" s="25">
        <f>DGET('пл.услуги'!$I$40:$K$54,'пл.услуги'!$K$40,Лист3!$K$1:$K$2)</f>
        <v>7</v>
      </c>
      <c r="F22" s="25">
        <f>DGET(жилье!$I$40:$K$54,жилье!$K$40,Лист3!$K$1:$K$2)</f>
        <v>8</v>
      </c>
      <c r="L22" s="5"/>
      <c r="M22" s="5"/>
      <c r="N22" s="5"/>
      <c r="O22" s="5"/>
      <c r="P22" s="5"/>
    </row>
    <row r="23" spans="1:16" ht="18.75">
      <c r="A23" s="256" t="s">
        <v>11</v>
      </c>
      <c r="B23" s="17">
        <v>2009</v>
      </c>
      <c r="C23" s="9">
        <f>DGET('розн.торговля'!$C$40:$E$54,'розн.торговля'!$E$40,Лист3!$L$1:$L$2)</f>
        <v>6</v>
      </c>
      <c r="D23" s="9">
        <f>DGET('общ.питание'!$C$40:$E$54,'общ.питание'!$E$40,Лист3!$L$1:$L$2)</f>
        <v>10</v>
      </c>
      <c r="E23" s="9">
        <f>DGET('пл.услуги'!$C$40:$E$54,'пл.услуги'!$E$40,Лист3!$L$1:$L$2)</f>
        <v>11</v>
      </c>
      <c r="F23" s="9">
        <f>DGET(жилье!$C$40:$E$54,жилье!$E$40,Лист3!$L$1:$L$2)</f>
        <v>14</v>
      </c>
      <c r="L23" s="5"/>
      <c r="M23" s="5"/>
      <c r="N23" s="5"/>
      <c r="O23" s="5"/>
      <c r="P23" s="5"/>
    </row>
    <row r="24" spans="1:16" ht="18.75">
      <c r="A24" s="257"/>
      <c r="B24" s="24">
        <v>2008</v>
      </c>
      <c r="C24" s="25">
        <f>DGET('розн.торговля'!$I$40:$K$54,'розн.торговля'!$K$40,Лист3!$L$1:$L$2)</f>
        <v>6</v>
      </c>
      <c r="D24" s="25">
        <f>DGET('общ.питание'!$I$40:$K$54,'общ.питание'!$K$40,Лист3!$L$1:$L$2)</f>
        <v>11</v>
      </c>
      <c r="E24" s="25">
        <f>DGET('пл.услуги'!$I$40:$K$54,'пл.услуги'!$K$40,Лист3!$L$1:$L$2)</f>
        <v>11</v>
      </c>
      <c r="F24" s="25">
        <f>DGET(жилье!$I$40:$K$54,жилье!$K$40,Лист3!$L$1:$L$2)</f>
        <v>7</v>
      </c>
      <c r="L24" s="5"/>
      <c r="M24" s="5"/>
      <c r="N24" s="5"/>
      <c r="O24" s="5"/>
      <c r="P24" s="5"/>
    </row>
    <row r="25" spans="1:16" ht="18.75">
      <c r="A25" s="256" t="s">
        <v>5</v>
      </c>
      <c r="B25" s="17">
        <v>2009</v>
      </c>
      <c r="C25" s="9">
        <f>DGET('розн.торговля'!$C$40:$E$54,'розн.торговля'!$E$40,Лист3!$M$1:$M$2)</f>
        <v>1</v>
      </c>
      <c r="D25" s="9">
        <f>DGET('общ.питание'!$C$40:$E$54,'общ.питание'!$E$40,Лист3!$M$1:$M$2)</f>
        <v>2</v>
      </c>
      <c r="E25" s="9">
        <f>DGET('пл.услуги'!$C$40:$E$54,'пл.услуги'!$E$40,Лист3!$M$1:$M$2)</f>
        <v>3</v>
      </c>
      <c r="F25" s="9">
        <f>DGET(жилье!$C$40:$E$54,жилье!$E$40,Лист3!$M$1:$M$2)</f>
        <v>13</v>
      </c>
      <c r="L25" s="5"/>
      <c r="M25" s="5"/>
      <c r="N25" s="5"/>
      <c r="O25" s="5"/>
      <c r="P25" s="5"/>
    </row>
    <row r="26" spans="1:16" ht="18.75">
      <c r="A26" s="257"/>
      <c r="B26" s="24">
        <v>2008</v>
      </c>
      <c r="C26" s="25">
        <f>DGET('розн.торговля'!$I$40:$K$54,'розн.торговля'!$K$40,Лист3!$M$1:$M$2)</f>
        <v>1</v>
      </c>
      <c r="D26" s="25">
        <f>DGET('общ.питание'!$I$40:$K$54,'общ.питание'!$K$40,Лист3!$M$1:$M$2)</f>
        <v>2</v>
      </c>
      <c r="E26" s="25">
        <f>DGET('пл.услуги'!$I$40:$K$54,'пл.услуги'!$K$40,Лист3!$M$1:$M$2)</f>
        <v>2</v>
      </c>
      <c r="F26" s="25">
        <f>DGET(жилье!$I$40:$K$54,жилье!$K$40,Лист3!$M$1:$M$2)</f>
        <v>14</v>
      </c>
      <c r="L26" s="5"/>
      <c r="M26" s="5"/>
      <c r="N26" s="5"/>
      <c r="O26" s="5"/>
      <c r="P26" s="5"/>
    </row>
    <row r="27" spans="1:16" ht="18.75">
      <c r="A27" s="256" t="s">
        <v>9</v>
      </c>
      <c r="B27" s="17">
        <v>2009</v>
      </c>
      <c r="C27" s="9">
        <f>DGET('розн.торговля'!$C$40:$E$54,'розн.торговля'!$E$40,Лист3!$N$1:$N$2)</f>
        <v>10</v>
      </c>
      <c r="D27" s="9">
        <f>DGET('общ.питание'!$C$40:$E$54,'общ.питание'!$E$40,Лист3!$N$1:$N$2)</f>
        <v>12</v>
      </c>
      <c r="E27" s="9">
        <f>DGET('пл.услуги'!$C$40:$E$54,'пл.услуги'!$E$40,Лист3!$N$1:$N$2)</f>
        <v>12</v>
      </c>
      <c r="F27" s="9">
        <f>DGET(жилье!$C$40:$E$54,жилье!$E$40,Лист3!$N$1:$N$2)</f>
        <v>9</v>
      </c>
      <c r="L27" s="5"/>
      <c r="M27" s="5"/>
      <c r="N27" s="5"/>
      <c r="O27" s="5"/>
      <c r="P27" s="5"/>
    </row>
    <row r="28" spans="1:16" ht="18.75">
      <c r="A28" s="257"/>
      <c r="B28" s="24">
        <v>2008</v>
      </c>
      <c r="C28" s="25">
        <f>DGET('розн.торговля'!$I$40:$K$54,'розн.торговля'!$K$40,Лист3!$N$1:$N$2)</f>
        <v>9</v>
      </c>
      <c r="D28" s="25">
        <f>DGET('общ.питание'!$I$40:$K$54,'общ.питание'!$K$40,Лист3!$N$1:$N$2)</f>
        <v>12</v>
      </c>
      <c r="E28" s="25">
        <f>DGET('пл.услуги'!$I$40:$K$54,'пл.услуги'!$K$40,Лист3!$N$1:$N$2)</f>
        <v>13</v>
      </c>
      <c r="F28" s="25">
        <f>DGET(жилье!$I$40:$K$54,жилье!$K$40,Лист3!$N$1:$N$2)</f>
        <v>9</v>
      </c>
      <c r="L28" s="5"/>
      <c r="M28" s="5"/>
      <c r="N28" s="5"/>
      <c r="O28" s="5"/>
      <c r="P28" s="5"/>
    </row>
    <row r="29" spans="1:16" ht="18.75">
      <c r="A29" s="256" t="s">
        <v>10</v>
      </c>
      <c r="B29" s="17">
        <v>2009</v>
      </c>
      <c r="C29" s="9">
        <f>DGET('розн.торговля'!$C$40:$E$54,'розн.торговля'!$E$40,Лист3!$O$1:$O$2)</f>
        <v>7</v>
      </c>
      <c r="D29" s="9">
        <f>DGET('общ.питание'!$C$40:$E$54,'общ.питание'!$E$40,Лист3!$O$1:$O$2)</f>
        <v>14</v>
      </c>
      <c r="E29" s="9">
        <f>DGET('пл.услуги'!$C$40:$E$54,'пл.услуги'!$E$40,Лист3!$O$1:$O$2)</f>
        <v>8</v>
      </c>
      <c r="F29" s="9">
        <f>DGET(жилье!$C$40:$E$54,жилье!$E$40,Лист3!$O$1:$O$2)</f>
        <v>6</v>
      </c>
      <c r="L29" s="5"/>
      <c r="M29" s="5"/>
      <c r="N29" s="5"/>
      <c r="O29" s="5"/>
      <c r="P29" s="5"/>
    </row>
    <row r="30" spans="1:13" ht="18.75">
      <c r="A30" s="257"/>
      <c r="B30" s="24">
        <v>2008</v>
      </c>
      <c r="C30" s="25">
        <f>DGET('розн.торговля'!$I$40:$K$54,'розн.торговля'!$K$40,Лист3!$O$1:$O$2)</f>
        <v>7</v>
      </c>
      <c r="D30" s="25">
        <f>DGET('общ.питание'!$I$40:$K$54,'общ.питание'!$K$40,Лист3!$O$1:$O$2)</f>
        <v>14</v>
      </c>
      <c r="E30" s="25">
        <f>DGET('пл.услуги'!$I$40:$K$54,'пл.услуги'!$K$40,Лист3!$O$1:$O$2)</f>
        <v>9</v>
      </c>
      <c r="F30" s="25">
        <f>DGET(жилье!$I$40:$K$54,жилье!$K$40,Лист3!$O$1:$O$2)</f>
        <v>6</v>
      </c>
      <c r="L30" s="4"/>
      <c r="M30" s="4"/>
    </row>
    <row r="31" spans="12:13" ht="12.75">
      <c r="L31" s="5"/>
      <c r="M31" s="5"/>
    </row>
    <row r="32" spans="12:13" ht="12.75">
      <c r="L32" s="5"/>
      <c r="M32" s="5"/>
    </row>
    <row r="33" spans="12:13" ht="12.75" customHeight="1">
      <c r="L33" s="5"/>
      <c r="M33" s="5"/>
    </row>
    <row r="34" spans="12:13" ht="12.75" customHeight="1">
      <c r="L34" s="5"/>
      <c r="M34" s="5"/>
    </row>
    <row r="35" spans="12:13" ht="12.75" customHeight="1">
      <c r="L35" s="5"/>
      <c r="M35" s="5"/>
    </row>
    <row r="36" spans="12:13" ht="12.75" customHeight="1">
      <c r="L36" s="5"/>
      <c r="M36" s="5"/>
    </row>
    <row r="37" spans="12:13" ht="12.75" customHeight="1">
      <c r="L37" s="5"/>
      <c r="M37" s="5"/>
    </row>
    <row r="38" spans="12:13" ht="12.75" customHeight="1">
      <c r="L38" s="5"/>
      <c r="M38" s="5"/>
    </row>
    <row r="39" spans="12:13" ht="12.75" customHeight="1">
      <c r="L39" s="5"/>
      <c r="M39" s="5"/>
    </row>
    <row r="40" spans="12:13" ht="12.75" customHeight="1">
      <c r="L40" s="5"/>
      <c r="M40" s="5"/>
    </row>
    <row r="41" spans="12:13" ht="12.75" customHeight="1">
      <c r="L41" s="5"/>
      <c r="M41" s="5"/>
    </row>
    <row r="42" spans="12:13" ht="12.75" customHeight="1">
      <c r="L42" s="5"/>
      <c r="M42" s="5"/>
    </row>
    <row r="43" spans="12:13" ht="12.75" customHeight="1">
      <c r="L43" s="5"/>
      <c r="M43" s="5"/>
    </row>
    <row r="44" spans="12:13" ht="12.75" customHeight="1">
      <c r="L44" s="5"/>
      <c r="M44" s="5"/>
    </row>
    <row r="45" ht="12.75" customHeight="1"/>
  </sheetData>
  <sheetProtection/>
  <mergeCells count="15">
    <mergeCell ref="A25:A26"/>
    <mergeCell ref="A27:A28"/>
    <mergeCell ref="A29:A30"/>
    <mergeCell ref="A17:A18"/>
    <mergeCell ref="A19:A20"/>
    <mergeCell ref="A21:A22"/>
    <mergeCell ref="A23:A24"/>
    <mergeCell ref="A1:F1"/>
    <mergeCell ref="A9:A10"/>
    <mergeCell ref="A11:A12"/>
    <mergeCell ref="A13:A14"/>
    <mergeCell ref="A15:A16"/>
    <mergeCell ref="A3:A4"/>
    <mergeCell ref="A5:A6"/>
    <mergeCell ref="A7: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H9" sqref="H9"/>
    </sheetView>
  </sheetViews>
  <sheetFormatPr defaultColWidth="9.33203125" defaultRowHeight="12.75"/>
  <cols>
    <col min="3" max="3" width="21.16015625" style="0" customWidth="1"/>
    <col min="4" max="4" width="11.83203125" style="0" customWidth="1"/>
    <col min="5" max="5" width="12.33203125" style="0" customWidth="1"/>
    <col min="6" max="6" width="16.83203125" style="0" customWidth="1"/>
    <col min="7" max="7" width="13" style="0" customWidth="1"/>
    <col min="9" max="9" width="24.66015625" style="0" customWidth="1"/>
    <col min="10" max="10" width="13" style="0" customWidth="1"/>
  </cols>
  <sheetData>
    <row r="1" spans="1:14" ht="19.5" customHeight="1">
      <c r="A1" s="262" t="s">
        <v>35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53.25" customHeight="1">
      <c r="A2" s="1"/>
      <c r="B2" s="1"/>
      <c r="C2" s="11"/>
      <c r="D2" s="231" t="s">
        <v>83</v>
      </c>
      <c r="E2" s="55" t="s">
        <v>96</v>
      </c>
      <c r="F2" s="12" t="s">
        <v>28</v>
      </c>
    </row>
    <row r="3" spans="3:6" ht="19.5" customHeight="1">
      <c r="C3" s="14" t="s">
        <v>2</v>
      </c>
      <c r="D3" s="222">
        <v>51209</v>
      </c>
      <c r="E3" s="222">
        <v>45957.5</v>
      </c>
      <c r="F3" s="223">
        <f aca="true" t="shared" si="0" ref="F3:F16">D3/E3*100</f>
        <v>111.42686177446555</v>
      </c>
    </row>
    <row r="4" spans="3:6" ht="19.5" customHeight="1">
      <c r="C4" s="14" t="s">
        <v>17</v>
      </c>
      <c r="D4" s="222">
        <v>29037.7</v>
      </c>
      <c r="E4" s="222">
        <v>26102.8</v>
      </c>
      <c r="F4" s="223">
        <f t="shared" si="0"/>
        <v>111.24362137395222</v>
      </c>
    </row>
    <row r="5" spans="3:6" ht="19.5" customHeight="1">
      <c r="C5" s="14" t="s">
        <v>12</v>
      </c>
      <c r="D5" s="222">
        <v>28367.3</v>
      </c>
      <c r="E5" s="222">
        <v>24794</v>
      </c>
      <c r="F5" s="223">
        <f t="shared" si="0"/>
        <v>114.41195450512221</v>
      </c>
    </row>
    <row r="6" spans="3:6" ht="19.5" customHeight="1">
      <c r="C6" s="14" t="s">
        <v>6</v>
      </c>
      <c r="D6" s="222">
        <v>55060</v>
      </c>
      <c r="E6" s="222">
        <v>49007.5</v>
      </c>
      <c r="F6" s="223">
        <f t="shared" si="0"/>
        <v>112.35015048717034</v>
      </c>
    </row>
    <row r="7" spans="3:6" ht="19.5" customHeight="1">
      <c r="C7" s="18" t="s">
        <v>1</v>
      </c>
      <c r="D7" s="228">
        <v>34768.2</v>
      </c>
      <c r="E7" s="228">
        <v>29859</v>
      </c>
      <c r="F7" s="229">
        <f t="shared" si="0"/>
        <v>116.44127398774238</v>
      </c>
    </row>
    <row r="8" spans="3:6" ht="19.5" customHeight="1">
      <c r="C8" s="14" t="s">
        <v>4</v>
      </c>
      <c r="D8" s="222">
        <v>29579.5</v>
      </c>
      <c r="E8" s="222">
        <v>26663.5</v>
      </c>
      <c r="F8" s="223">
        <f t="shared" si="0"/>
        <v>110.9362986854689</v>
      </c>
    </row>
    <row r="9" spans="3:6" ht="19.5" customHeight="1">
      <c r="C9" s="14" t="s">
        <v>14</v>
      </c>
      <c r="D9" s="222">
        <v>52452.8</v>
      </c>
      <c r="E9" s="222">
        <v>51857.6</v>
      </c>
      <c r="F9" s="223">
        <f t="shared" si="0"/>
        <v>101.14775847706025</v>
      </c>
    </row>
    <row r="10" spans="3:6" ht="19.5" customHeight="1">
      <c r="C10" s="14" t="s">
        <v>7</v>
      </c>
      <c r="D10" s="222">
        <v>30391.2</v>
      </c>
      <c r="E10" s="222">
        <v>26507.2</v>
      </c>
      <c r="F10" s="223">
        <f t="shared" si="0"/>
        <v>114.65262268364822</v>
      </c>
    </row>
    <row r="11" spans="3:6" ht="19.5" customHeight="1">
      <c r="C11" s="14" t="s">
        <v>8</v>
      </c>
      <c r="D11" s="222">
        <v>49489</v>
      </c>
      <c r="E11" s="222">
        <v>43993</v>
      </c>
      <c r="F11" s="223">
        <f t="shared" si="0"/>
        <v>112.4928965971859</v>
      </c>
    </row>
    <row r="12" spans="3:6" ht="19.5" customHeight="1">
      <c r="C12" s="14" t="s">
        <v>3</v>
      </c>
      <c r="D12" s="222">
        <v>33725</v>
      </c>
      <c r="E12" s="222">
        <v>29262</v>
      </c>
      <c r="F12" s="223">
        <f t="shared" si="0"/>
        <v>115.25186248376735</v>
      </c>
    </row>
    <row r="13" spans="3:6" ht="19.5" customHeight="1">
      <c r="C13" s="14" t="s">
        <v>11</v>
      </c>
      <c r="D13" s="222">
        <v>39215</v>
      </c>
      <c r="E13" s="222">
        <v>34953</v>
      </c>
      <c r="F13" s="223">
        <f t="shared" si="0"/>
        <v>112.19351700855435</v>
      </c>
    </row>
    <row r="14" spans="3:6" ht="19.5" customHeight="1">
      <c r="C14" s="14" t="s">
        <v>5</v>
      </c>
      <c r="D14" s="222">
        <v>62181.6</v>
      </c>
      <c r="E14" s="222">
        <v>58008.6</v>
      </c>
      <c r="F14" s="223">
        <f t="shared" si="0"/>
        <v>107.1937609251042</v>
      </c>
    </row>
    <row r="15" spans="3:6" ht="19.5" customHeight="1">
      <c r="C15" s="14" t="s">
        <v>53</v>
      </c>
      <c r="D15" s="222">
        <v>32550</v>
      </c>
      <c r="E15" s="222">
        <v>29359</v>
      </c>
      <c r="F15" s="223">
        <f t="shared" si="0"/>
        <v>110.86889880445518</v>
      </c>
    </row>
    <row r="16" spans="3:6" ht="19.5" customHeight="1">
      <c r="C16" s="14" t="s">
        <v>10</v>
      </c>
      <c r="D16" s="222">
        <v>36004.6</v>
      </c>
      <c r="E16" s="222">
        <v>32385.3</v>
      </c>
      <c r="F16" s="223">
        <f t="shared" si="0"/>
        <v>111.17574949128152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3" t="s">
        <v>97</v>
      </c>
      <c r="E40" t="s">
        <v>16</v>
      </c>
      <c r="G40" s="53" t="s">
        <v>75</v>
      </c>
      <c r="H40" t="s">
        <v>13</v>
      </c>
      <c r="I40" t="s">
        <v>15</v>
      </c>
      <c r="J40" s="53" t="s">
        <v>98</v>
      </c>
      <c r="K40" t="s">
        <v>16</v>
      </c>
    </row>
    <row r="41" spans="3:11" ht="15.75">
      <c r="C41" s="14" t="s">
        <v>5</v>
      </c>
      <c r="D41" s="78">
        <v>62181.6</v>
      </c>
      <c r="E41" s="27">
        <v>1</v>
      </c>
      <c r="F41" s="14" t="s">
        <v>5</v>
      </c>
      <c r="G41" s="78">
        <v>62181.6</v>
      </c>
      <c r="H41" s="160">
        <v>53097.5</v>
      </c>
      <c r="I41" s="14" t="s">
        <v>5</v>
      </c>
      <c r="J41" s="56">
        <v>58008.6</v>
      </c>
      <c r="K41">
        <v>1</v>
      </c>
    </row>
    <row r="42" spans="3:11" ht="15.75">
      <c r="C42" s="14" t="s">
        <v>6</v>
      </c>
      <c r="D42" s="78">
        <v>55060</v>
      </c>
      <c r="E42" s="27">
        <v>2</v>
      </c>
      <c r="F42" s="14" t="s">
        <v>6</v>
      </c>
      <c r="G42" s="78">
        <v>55060</v>
      </c>
      <c r="H42" s="160">
        <v>53097.5</v>
      </c>
      <c r="I42" s="14" t="s">
        <v>14</v>
      </c>
      <c r="J42" s="56">
        <v>51857.6</v>
      </c>
      <c r="K42">
        <v>2</v>
      </c>
    </row>
    <row r="43" spans="3:11" ht="31.5">
      <c r="C43" s="14" t="s">
        <v>14</v>
      </c>
      <c r="D43" s="78">
        <v>52452.8</v>
      </c>
      <c r="E43" s="27">
        <v>3</v>
      </c>
      <c r="F43" s="14" t="s">
        <v>14</v>
      </c>
      <c r="G43" s="78">
        <v>52452.8</v>
      </c>
      <c r="H43" s="160">
        <v>53097.5</v>
      </c>
      <c r="I43" s="14" t="s">
        <v>6</v>
      </c>
      <c r="J43" s="56">
        <v>49007.5</v>
      </c>
      <c r="K43">
        <v>3</v>
      </c>
    </row>
    <row r="44" spans="3:11" ht="31.5">
      <c r="C44" s="14" t="s">
        <v>2</v>
      </c>
      <c r="D44" s="78">
        <v>51209</v>
      </c>
      <c r="E44" s="27">
        <v>4</v>
      </c>
      <c r="F44" s="14" t="s">
        <v>2</v>
      </c>
      <c r="G44" s="78">
        <v>51209</v>
      </c>
      <c r="H44" s="160">
        <v>53097.5</v>
      </c>
      <c r="I44" s="14" t="s">
        <v>2</v>
      </c>
      <c r="J44" s="56">
        <v>45957.5</v>
      </c>
      <c r="K44">
        <v>4</v>
      </c>
    </row>
    <row r="45" spans="3:11" ht="31.5">
      <c r="C45" s="14" t="s">
        <v>8</v>
      </c>
      <c r="D45" s="78">
        <v>49489</v>
      </c>
      <c r="E45" s="27">
        <v>5</v>
      </c>
      <c r="F45" s="14" t="s">
        <v>8</v>
      </c>
      <c r="G45" s="78">
        <v>49489</v>
      </c>
      <c r="H45" s="160">
        <v>53097.5</v>
      </c>
      <c r="I45" s="14" t="s">
        <v>8</v>
      </c>
      <c r="J45" s="56">
        <v>43993</v>
      </c>
      <c r="K45">
        <v>5</v>
      </c>
    </row>
    <row r="46" spans="3:11" ht="15.75">
      <c r="C46" s="14" t="s">
        <v>11</v>
      </c>
      <c r="D46" s="78">
        <v>39215</v>
      </c>
      <c r="E46" s="27">
        <v>6</v>
      </c>
      <c r="F46" s="14" t="s">
        <v>11</v>
      </c>
      <c r="G46" s="78">
        <v>39215</v>
      </c>
      <c r="H46" s="160">
        <v>53097.5</v>
      </c>
      <c r="I46" s="14" t="s">
        <v>11</v>
      </c>
      <c r="J46" s="56">
        <v>34953</v>
      </c>
      <c r="K46">
        <v>6</v>
      </c>
    </row>
    <row r="47" spans="3:11" ht="15.75">
      <c r="C47" s="14" t="s">
        <v>10</v>
      </c>
      <c r="D47" s="78">
        <v>36004.6</v>
      </c>
      <c r="E47" s="27">
        <v>7</v>
      </c>
      <c r="F47" s="14" t="s">
        <v>10</v>
      </c>
      <c r="G47" s="78">
        <v>36004.6</v>
      </c>
      <c r="H47" s="160">
        <v>53097.5</v>
      </c>
      <c r="I47" s="14" t="s">
        <v>10</v>
      </c>
      <c r="J47" s="56">
        <v>32385.3</v>
      </c>
      <c r="K47">
        <v>7</v>
      </c>
    </row>
    <row r="48" spans="3:11" ht="15.75">
      <c r="C48" s="18" t="s">
        <v>1</v>
      </c>
      <c r="D48" s="33">
        <v>34768.2</v>
      </c>
      <c r="E48" s="27">
        <v>8</v>
      </c>
      <c r="F48" s="18" t="s">
        <v>1</v>
      </c>
      <c r="G48" s="33">
        <v>34768.2</v>
      </c>
      <c r="H48" s="160">
        <v>53097.5</v>
      </c>
      <c r="I48" s="18" t="s">
        <v>1</v>
      </c>
      <c r="J48" s="56">
        <v>29859</v>
      </c>
      <c r="K48">
        <v>8</v>
      </c>
    </row>
    <row r="49" spans="3:11" ht="15.75">
      <c r="C49" s="14" t="s">
        <v>3</v>
      </c>
      <c r="D49" s="78">
        <v>33725</v>
      </c>
      <c r="E49" s="27">
        <v>9</v>
      </c>
      <c r="F49" s="14" t="s">
        <v>3</v>
      </c>
      <c r="G49" s="78">
        <v>33725</v>
      </c>
      <c r="H49" s="160">
        <v>53097.5</v>
      </c>
      <c r="I49" s="14" t="s">
        <v>53</v>
      </c>
      <c r="J49" s="56">
        <v>29359</v>
      </c>
      <c r="K49">
        <v>9</v>
      </c>
    </row>
    <row r="50" spans="3:11" ht="15.75">
      <c r="C50" s="14" t="s">
        <v>53</v>
      </c>
      <c r="D50" s="78">
        <v>32550</v>
      </c>
      <c r="E50" s="27">
        <v>10</v>
      </c>
      <c r="F50" s="14" t="s">
        <v>53</v>
      </c>
      <c r="G50" s="78">
        <v>32550</v>
      </c>
      <c r="H50" s="160">
        <v>53097.5</v>
      </c>
      <c r="I50" s="14" t="s">
        <v>3</v>
      </c>
      <c r="J50" s="33">
        <v>29262</v>
      </c>
      <c r="K50">
        <v>10</v>
      </c>
    </row>
    <row r="51" spans="3:11" ht="15.75">
      <c r="C51" s="14" t="s">
        <v>7</v>
      </c>
      <c r="D51" s="78">
        <v>30391.2</v>
      </c>
      <c r="E51" s="27">
        <v>11</v>
      </c>
      <c r="F51" s="14" t="s">
        <v>7</v>
      </c>
      <c r="G51" s="78">
        <v>30391.2</v>
      </c>
      <c r="H51" s="160">
        <v>53097.5</v>
      </c>
      <c r="I51" s="14" t="s">
        <v>4</v>
      </c>
      <c r="J51" s="56">
        <v>26663.5</v>
      </c>
      <c r="K51">
        <v>11</v>
      </c>
    </row>
    <row r="52" spans="3:11" ht="15.75">
      <c r="C52" s="14" t="s">
        <v>4</v>
      </c>
      <c r="D52" s="78">
        <v>29579.5</v>
      </c>
      <c r="E52" s="27">
        <v>12</v>
      </c>
      <c r="F52" s="14" t="s">
        <v>4</v>
      </c>
      <c r="G52" s="78">
        <v>29579.5</v>
      </c>
      <c r="H52" s="160">
        <v>53097.5</v>
      </c>
      <c r="I52" s="14" t="s">
        <v>7</v>
      </c>
      <c r="J52" s="56">
        <v>26507.2</v>
      </c>
      <c r="K52">
        <v>12</v>
      </c>
    </row>
    <row r="53" spans="3:11" ht="15.75">
      <c r="C53" s="14" t="s">
        <v>17</v>
      </c>
      <c r="D53" s="138">
        <v>29037.7</v>
      </c>
      <c r="E53" s="27">
        <v>13</v>
      </c>
      <c r="F53" s="14" t="s">
        <v>17</v>
      </c>
      <c r="G53" s="138">
        <v>29037.7</v>
      </c>
      <c r="H53" s="160">
        <v>53097.5</v>
      </c>
      <c r="I53" s="14" t="s">
        <v>17</v>
      </c>
      <c r="J53" s="56">
        <v>26102.8</v>
      </c>
      <c r="K53">
        <v>13</v>
      </c>
    </row>
    <row r="54" spans="3:11" ht="15.75">
      <c r="C54" s="14" t="s">
        <v>12</v>
      </c>
      <c r="D54" s="139">
        <v>28367.3</v>
      </c>
      <c r="E54" s="27">
        <v>14</v>
      </c>
      <c r="F54" s="14" t="s">
        <v>12</v>
      </c>
      <c r="G54" s="139">
        <v>28367.3</v>
      </c>
      <c r="H54" s="160">
        <v>53097.5</v>
      </c>
      <c r="I54" s="14" t="s">
        <v>12</v>
      </c>
      <c r="J54" s="56">
        <v>24794</v>
      </c>
      <c r="K54">
        <v>14</v>
      </c>
    </row>
    <row r="57" spans="3:12" ht="15.75">
      <c r="C57" s="82" t="s">
        <v>2</v>
      </c>
      <c r="D57" s="83">
        <v>428899.6</v>
      </c>
      <c r="E57" s="84">
        <v>4052731</v>
      </c>
      <c r="F57" s="85">
        <f>D57/E57*1000000</f>
        <v>105829.77256570938</v>
      </c>
      <c r="G57" s="84"/>
      <c r="H57" s="84"/>
      <c r="K57" s="49"/>
      <c r="L57" s="36"/>
    </row>
    <row r="58" spans="3:12" ht="15.75">
      <c r="C58" s="82" t="s">
        <v>17</v>
      </c>
      <c r="D58" s="83">
        <v>36189.2</v>
      </c>
      <c r="E58" s="84">
        <v>703220</v>
      </c>
      <c r="F58" s="85">
        <f aca="true" t="shared" si="1" ref="F58:F71">D58/E58*1000000</f>
        <v>51462.131338699124</v>
      </c>
      <c r="G58" s="84"/>
      <c r="H58" s="84"/>
      <c r="I58" s="14" t="s">
        <v>12</v>
      </c>
      <c r="J58" s="87">
        <v>120.1401745569955</v>
      </c>
      <c r="K58" s="49"/>
      <c r="L58" s="36"/>
    </row>
    <row r="59" spans="3:12" ht="15.75">
      <c r="C59" s="82" t="s">
        <v>12</v>
      </c>
      <c r="D59" s="83">
        <v>39412.7</v>
      </c>
      <c r="E59" s="84">
        <v>840391</v>
      </c>
      <c r="F59" s="85">
        <f t="shared" si="1"/>
        <v>46898.05102624849</v>
      </c>
      <c r="G59" s="84"/>
      <c r="H59" s="84"/>
      <c r="I59" s="18" t="s">
        <v>1</v>
      </c>
      <c r="J59" s="87">
        <v>117.46187211417379</v>
      </c>
      <c r="K59" s="47"/>
      <c r="L59" s="36"/>
    </row>
    <row r="60" spans="3:12" ht="15.75">
      <c r="C60" s="82" t="s">
        <v>6</v>
      </c>
      <c r="D60" s="83">
        <v>369299.3</v>
      </c>
      <c r="E60" s="84">
        <v>3762809</v>
      </c>
      <c r="F60" s="85">
        <f t="shared" si="1"/>
        <v>98144.5776280433</v>
      </c>
      <c r="G60" s="84"/>
      <c r="H60" s="84"/>
      <c r="I60" s="14" t="s">
        <v>6</v>
      </c>
      <c r="J60" s="88">
        <v>113.25845762670166</v>
      </c>
      <c r="K60" s="49"/>
      <c r="L60" s="36"/>
    </row>
    <row r="61" spans="3:12" ht="15.75">
      <c r="C61" s="89" t="s">
        <v>1</v>
      </c>
      <c r="D61" s="83">
        <v>90593.4</v>
      </c>
      <c r="E61" s="84">
        <v>1532736</v>
      </c>
      <c r="F61" s="85">
        <f t="shared" si="1"/>
        <v>59105.67769009144</v>
      </c>
      <c r="G61" s="84"/>
      <c r="H61" s="84"/>
      <c r="I61" s="14" t="s">
        <v>2</v>
      </c>
      <c r="J61" s="88">
        <v>112.20075468585686</v>
      </c>
      <c r="K61" s="50"/>
      <c r="L61" s="36"/>
    </row>
    <row r="62" spans="3:12" ht="15.75">
      <c r="C62" s="82" t="s">
        <v>4</v>
      </c>
      <c r="D62" s="83">
        <v>62352.7</v>
      </c>
      <c r="E62" s="84">
        <v>1282567</v>
      </c>
      <c r="F62" s="85">
        <f t="shared" si="1"/>
        <v>48615.54990889365</v>
      </c>
      <c r="G62" s="84"/>
      <c r="H62" s="84"/>
      <c r="I62" s="14" t="s">
        <v>7</v>
      </c>
      <c r="J62" s="88">
        <v>111.97079715864247</v>
      </c>
      <c r="K62" s="49"/>
      <c r="L62" s="36"/>
    </row>
    <row r="63" spans="3:12" ht="15.75">
      <c r="C63" s="82" t="s">
        <v>14</v>
      </c>
      <c r="D63" s="83">
        <v>278260.4</v>
      </c>
      <c r="E63" s="84">
        <v>2718227</v>
      </c>
      <c r="F63" s="85">
        <f t="shared" si="1"/>
        <v>102368.34524857564</v>
      </c>
      <c r="G63" s="84"/>
      <c r="H63" s="84"/>
      <c r="I63" s="14" t="s">
        <v>4</v>
      </c>
      <c r="J63" s="88">
        <v>111.0007597534326</v>
      </c>
      <c r="K63" s="49"/>
      <c r="L63" s="36"/>
    </row>
    <row r="64" spans="3:12" ht="15.75">
      <c r="C64" s="82" t="s">
        <v>7</v>
      </c>
      <c r="D64" s="83">
        <v>78138.5</v>
      </c>
      <c r="E64" s="84">
        <v>1413257</v>
      </c>
      <c r="F64" s="85">
        <f t="shared" si="1"/>
        <v>55289.660691579804</v>
      </c>
      <c r="G64" s="84"/>
      <c r="H64" s="84"/>
      <c r="I64" s="14" t="s">
        <v>8</v>
      </c>
      <c r="J64" s="88">
        <v>110.36052778293997</v>
      </c>
      <c r="K64" s="49"/>
      <c r="L64" s="36"/>
    </row>
    <row r="65" spans="3:12" ht="15.75">
      <c r="C65" s="82" t="s">
        <v>8</v>
      </c>
      <c r="D65" s="83">
        <v>314054</v>
      </c>
      <c r="E65" s="84">
        <v>3359816</v>
      </c>
      <c r="F65" s="85">
        <f t="shared" si="1"/>
        <v>93473.57117175464</v>
      </c>
      <c r="G65" s="84"/>
      <c r="H65" s="84"/>
      <c r="I65" s="14" t="s">
        <v>3</v>
      </c>
      <c r="J65" s="90">
        <v>109.83109272664598</v>
      </c>
      <c r="K65" s="49"/>
      <c r="L65" s="36"/>
    </row>
    <row r="66" spans="3:12" ht="15.75">
      <c r="C66" s="82" t="s">
        <v>3</v>
      </c>
      <c r="D66" s="83">
        <v>125959.2</v>
      </c>
      <c r="E66" s="84">
        <v>2119003</v>
      </c>
      <c r="F66" s="85">
        <f t="shared" si="1"/>
        <v>59442.671860304115</v>
      </c>
      <c r="G66" s="84"/>
      <c r="H66" s="84"/>
      <c r="I66" s="14" t="s">
        <v>11</v>
      </c>
      <c r="J66" s="88">
        <v>108.96378210754199</v>
      </c>
      <c r="K66" s="49"/>
      <c r="L66" s="36"/>
    </row>
    <row r="67" spans="3:12" ht="15.75">
      <c r="C67" s="82" t="s">
        <v>11</v>
      </c>
      <c r="D67" s="83">
        <v>93729.3</v>
      </c>
      <c r="E67" s="84">
        <v>1388021</v>
      </c>
      <c r="F67" s="85">
        <f t="shared" si="1"/>
        <v>67527.29245450898</v>
      </c>
      <c r="G67" s="84"/>
      <c r="H67" s="84"/>
      <c r="I67" s="14" t="s">
        <v>17</v>
      </c>
      <c r="J67" s="88">
        <v>107.24993568605439</v>
      </c>
      <c r="K67" s="49"/>
      <c r="L67" s="36"/>
    </row>
    <row r="68" spans="3:12" ht="15.75">
      <c r="C68" s="82" t="s">
        <v>5</v>
      </c>
      <c r="D68" s="83">
        <v>387216.7</v>
      </c>
      <c r="E68" s="84">
        <v>3172787</v>
      </c>
      <c r="F68" s="85">
        <f t="shared" si="1"/>
        <v>122043.08073627381</v>
      </c>
      <c r="G68" s="84"/>
      <c r="H68" s="84"/>
      <c r="I68" s="14" t="s">
        <v>53</v>
      </c>
      <c r="J68" s="88">
        <v>106.85579196217493</v>
      </c>
      <c r="K68" s="49"/>
      <c r="L68" s="36"/>
    </row>
    <row r="69" spans="3:12" ht="15.75">
      <c r="C69" s="82" t="s">
        <v>53</v>
      </c>
      <c r="D69" s="83">
        <v>155023.3</v>
      </c>
      <c r="E69" s="84">
        <v>2583808</v>
      </c>
      <c r="F69" s="85">
        <f t="shared" si="1"/>
        <v>59997.9952070742</v>
      </c>
      <c r="G69" s="84"/>
      <c r="H69" s="84"/>
      <c r="I69" s="14" t="s">
        <v>10</v>
      </c>
      <c r="J69" s="88">
        <v>105.51082563418232</v>
      </c>
      <c r="K69" s="49"/>
      <c r="L69" s="36"/>
    </row>
    <row r="70" spans="3:12" ht="15.75">
      <c r="C70" s="82" t="s">
        <v>10</v>
      </c>
      <c r="D70" s="83">
        <v>85312.9</v>
      </c>
      <c r="E70" s="84">
        <v>1312208</v>
      </c>
      <c r="F70" s="85">
        <f t="shared" si="1"/>
        <v>65014.769000036584</v>
      </c>
      <c r="G70" s="84"/>
      <c r="H70" s="84"/>
      <c r="I70" s="14" t="s">
        <v>5</v>
      </c>
      <c r="J70" s="88">
        <v>103.97545135371419</v>
      </c>
      <c r="K70" s="51"/>
      <c r="L70" s="36"/>
    </row>
    <row r="71" spans="3:12" ht="15.75">
      <c r="C71" s="84"/>
      <c r="D71" s="84">
        <f>SUM(D57:D70)</f>
        <v>2544441.1999999997</v>
      </c>
      <c r="E71" s="84">
        <f>SUM(E57:E70)</f>
        <v>30241581</v>
      </c>
      <c r="F71" s="85">
        <f t="shared" si="1"/>
        <v>84137.17523564657</v>
      </c>
      <c r="G71" s="84"/>
      <c r="H71" s="84"/>
      <c r="I71" s="14" t="s">
        <v>14</v>
      </c>
      <c r="J71" s="88">
        <v>98.01867933026224</v>
      </c>
      <c r="L71" s="36"/>
    </row>
    <row r="72" spans="3:10" ht="15.75">
      <c r="C72" s="84"/>
      <c r="D72" s="84"/>
      <c r="E72" s="84"/>
      <c r="F72" s="85"/>
      <c r="G72" s="84"/>
      <c r="H72" s="84"/>
      <c r="I72" s="11"/>
      <c r="J72" s="11"/>
    </row>
    <row r="73" spans="2:10" ht="15.75">
      <c r="B73" t="s">
        <v>13</v>
      </c>
      <c r="C73" s="58">
        <v>2009</v>
      </c>
      <c r="D73" s="122">
        <v>14516900</v>
      </c>
      <c r="E73" s="58">
        <v>141903979</v>
      </c>
      <c r="F73" s="123">
        <f>D73/E73*1000000</f>
        <v>102300.86641897477</v>
      </c>
      <c r="G73" s="74">
        <f>F73/F74*100</f>
        <v>104.86838540230292</v>
      </c>
      <c r="H73" s="84"/>
      <c r="I73" s="84"/>
      <c r="J73" s="84"/>
    </row>
    <row r="74" spans="3:10" ht="15.75">
      <c r="C74" s="58">
        <v>2008</v>
      </c>
      <c r="D74" s="124">
        <v>13853200</v>
      </c>
      <c r="E74" s="58">
        <v>142008838</v>
      </c>
      <c r="F74" s="123">
        <f>D74/E74*1000000</f>
        <v>97551.67491758506</v>
      </c>
      <c r="G74" s="87"/>
      <c r="H74" s="84"/>
      <c r="I74" s="84"/>
      <c r="J74" s="84"/>
    </row>
    <row r="75" spans="3:10" ht="15.75">
      <c r="C75" s="211" t="s">
        <v>72</v>
      </c>
      <c r="D75" s="212">
        <v>3607600</v>
      </c>
      <c r="E75" s="211">
        <v>141914500</v>
      </c>
      <c r="F75" s="213">
        <f>D75/E75*1000000</f>
        <v>25420.940073072165</v>
      </c>
      <c r="G75" s="87"/>
      <c r="H75" s="84"/>
      <c r="I75" s="84"/>
      <c r="J75" s="84"/>
    </row>
    <row r="76" spans="3:10" ht="15.75">
      <c r="C76" s="211" t="s">
        <v>75</v>
      </c>
      <c r="D76" s="212">
        <v>7535300</v>
      </c>
      <c r="E76" s="211">
        <v>141914500</v>
      </c>
      <c r="F76" s="213">
        <f>D76/E76*1000000</f>
        <v>53097.4636136547</v>
      </c>
      <c r="G76" s="87"/>
      <c r="H76" s="84"/>
      <c r="I76" s="84"/>
      <c r="J76" s="84"/>
    </row>
    <row r="77" spans="2:10" ht="15.75">
      <c r="B77" t="s">
        <v>58</v>
      </c>
      <c r="C77" s="84"/>
      <c r="D77" s="84"/>
      <c r="E77" s="84"/>
      <c r="F77" s="84"/>
      <c r="G77" s="87"/>
      <c r="H77" s="84"/>
      <c r="I77" s="84"/>
      <c r="J77" s="84"/>
    </row>
    <row r="78" spans="3:10" ht="15.75">
      <c r="C78" s="84">
        <v>2008</v>
      </c>
      <c r="D78" s="84">
        <v>2544441.1999999997</v>
      </c>
      <c r="E78" s="84">
        <v>30241581</v>
      </c>
      <c r="F78" s="85">
        <f>D78/E78*1000000</f>
        <v>84137.17523564657</v>
      </c>
      <c r="G78" s="87">
        <f>F78/F79*100</f>
        <v>132.69031616804557</v>
      </c>
      <c r="H78" s="84"/>
      <c r="I78" s="84"/>
      <c r="J78" s="84"/>
    </row>
    <row r="79" spans="3:10" ht="15.75">
      <c r="C79" s="84">
        <v>2007</v>
      </c>
      <c r="D79" s="84">
        <v>1920894.5</v>
      </c>
      <c r="E79" s="84">
        <v>30293874</v>
      </c>
      <c r="F79" s="85">
        <f>D79/E79*1000000</f>
        <v>63408.67793930878</v>
      </c>
      <c r="G79" s="84"/>
      <c r="H79" s="84"/>
      <c r="I79" s="84"/>
      <c r="J79" s="84"/>
    </row>
    <row r="80" spans="3:10" ht="12.75">
      <c r="C80" s="84"/>
      <c r="D80" s="84"/>
      <c r="E80" s="84"/>
      <c r="F80" s="84"/>
      <c r="G80" s="84"/>
      <c r="H80" s="84"/>
      <c r="I80" s="84"/>
      <c r="J80" s="84"/>
    </row>
    <row r="81" spans="3:10" ht="12.75">
      <c r="C81" s="84" t="s">
        <v>1</v>
      </c>
      <c r="D81" s="84">
        <v>21848643.8</v>
      </c>
      <c r="E81" s="84">
        <v>1528488</v>
      </c>
      <c r="F81" s="84">
        <f>D81/E81*1000</f>
        <v>14294.285463804754</v>
      </c>
      <c r="G81" s="84"/>
      <c r="H81" s="84"/>
      <c r="I81" s="84"/>
      <c r="J81" s="84"/>
    </row>
    <row r="82" spans="3:10" ht="12.75">
      <c r="C82" s="84"/>
      <c r="D82" s="84">
        <v>21848643.8</v>
      </c>
      <c r="E82" s="84">
        <v>1530612</v>
      </c>
      <c r="F82" s="84">
        <f>D82/E82*1000</f>
        <v>14274.449566578598</v>
      </c>
      <c r="G82" s="84"/>
      <c r="H82" s="84"/>
      <c r="I82" s="84"/>
      <c r="J82" s="84"/>
    </row>
    <row r="84" ht="15.75">
      <c r="C84" s="75"/>
    </row>
    <row r="85" ht="15.75">
      <c r="C85" s="75"/>
    </row>
    <row r="86" ht="15.75">
      <c r="C86" s="75"/>
    </row>
    <row r="87" ht="15.75">
      <c r="C87" s="75"/>
    </row>
    <row r="88" ht="15.75">
      <c r="C88" s="76"/>
    </row>
    <row r="89" ht="15.75">
      <c r="C89" s="75"/>
    </row>
    <row r="90" ht="15.75">
      <c r="C90" s="75"/>
    </row>
    <row r="91" ht="15.75">
      <c r="C91" s="75"/>
    </row>
    <row r="92" ht="15.75">
      <c r="C92" s="75"/>
    </row>
    <row r="93" ht="15.75">
      <c r="C93" s="75"/>
    </row>
    <row r="94" ht="15.75">
      <c r="C94" s="75"/>
    </row>
    <row r="95" ht="15.75">
      <c r="C95" s="75"/>
    </row>
    <row r="96" ht="15.75">
      <c r="C96" s="75"/>
    </row>
    <row r="97" ht="15.75">
      <c r="C97" s="75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&amp;R27</oddHead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="150" zoomScaleNormal="150" workbookViewId="0" topLeftCell="A1">
      <selection activeCell="F2" sqref="F2"/>
    </sheetView>
  </sheetViews>
  <sheetFormatPr defaultColWidth="9.33203125" defaultRowHeight="12.75"/>
  <cols>
    <col min="1" max="1" width="8" style="0" customWidth="1"/>
    <col min="2" max="2" width="5.66015625" style="0" customWidth="1"/>
    <col min="3" max="3" width="21.16015625" style="0" customWidth="1"/>
    <col min="4" max="4" width="15.66015625" style="0" customWidth="1"/>
    <col min="5" max="5" width="16" style="0" customWidth="1"/>
    <col min="6" max="6" width="20.5" style="0" customWidth="1"/>
    <col min="7" max="7" width="7.33203125" style="0" customWidth="1"/>
    <col min="8" max="8" width="9.16015625" style="0" customWidth="1"/>
    <col min="9" max="9" width="16.66015625" style="0" customWidth="1"/>
    <col min="10" max="10" width="19.33203125" style="0" customWidth="1"/>
    <col min="13" max="13" width="22.16015625" style="0" customWidth="1"/>
  </cols>
  <sheetData>
    <row r="1" spans="1:14" ht="43.5" customHeight="1">
      <c r="A1" s="262" t="s">
        <v>47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69.75" customHeight="1">
      <c r="A2" s="1"/>
      <c r="B2" s="1"/>
      <c r="C2" s="220"/>
      <c r="D2" s="231" t="s">
        <v>74</v>
      </c>
      <c r="E2" s="55" t="s">
        <v>104</v>
      </c>
      <c r="F2" s="12" t="s">
        <v>105</v>
      </c>
    </row>
    <row r="3" spans="3:13" ht="19.5" customHeight="1">
      <c r="C3" s="14" t="s">
        <v>2</v>
      </c>
      <c r="D3" s="221">
        <v>115.2</v>
      </c>
      <c r="E3" s="222">
        <v>92.5</v>
      </c>
      <c r="F3" s="223">
        <f>(E3-100+D3)-100</f>
        <v>7.700000000000003</v>
      </c>
      <c r="G3" s="36"/>
      <c r="H3" s="36"/>
      <c r="I3" s="36"/>
      <c r="J3" s="14" t="s">
        <v>17</v>
      </c>
      <c r="K3" s="36">
        <v>13.3</v>
      </c>
      <c r="M3" s="75"/>
    </row>
    <row r="4" spans="3:13" ht="19.5" customHeight="1">
      <c r="C4" s="14" t="s">
        <v>17</v>
      </c>
      <c r="D4" s="224">
        <v>124.7</v>
      </c>
      <c r="E4" s="225">
        <v>88.6</v>
      </c>
      <c r="F4" s="223">
        <f aca="true" t="shared" si="0" ref="F4:F16">(E4-100+D4)-100</f>
        <v>13.299999999999997</v>
      </c>
      <c r="G4" s="36"/>
      <c r="H4" s="36"/>
      <c r="I4" s="36"/>
      <c r="J4" s="14" t="s">
        <v>2</v>
      </c>
      <c r="K4" s="36">
        <v>7.7</v>
      </c>
      <c r="M4" s="75"/>
    </row>
    <row r="5" spans="3:13" ht="19.5" customHeight="1">
      <c r="C5" s="14" t="s">
        <v>12</v>
      </c>
      <c r="D5" s="224">
        <v>123.8</v>
      </c>
      <c r="E5" s="222">
        <v>80.8</v>
      </c>
      <c r="F5" s="223">
        <f t="shared" si="0"/>
        <v>4.599999999999994</v>
      </c>
      <c r="G5" s="36"/>
      <c r="H5" s="36"/>
      <c r="I5" s="36"/>
      <c r="J5" s="14" t="s">
        <v>12</v>
      </c>
      <c r="K5" s="36">
        <v>4.599999999999994</v>
      </c>
      <c r="M5" s="75"/>
    </row>
    <row r="6" spans="3:13" ht="19.5" customHeight="1">
      <c r="C6" s="14" t="s">
        <v>6</v>
      </c>
      <c r="D6" s="221">
        <v>107.9</v>
      </c>
      <c r="E6" s="222">
        <v>85.8</v>
      </c>
      <c r="F6" s="223">
        <f t="shared" si="0"/>
        <v>-6.299999999999997</v>
      </c>
      <c r="G6" s="36"/>
      <c r="H6" s="36"/>
      <c r="I6" s="36"/>
      <c r="J6" s="14" t="s">
        <v>10</v>
      </c>
      <c r="K6" s="36">
        <v>2.5999999999999943</v>
      </c>
      <c r="M6" s="75"/>
    </row>
    <row r="7" spans="3:13" ht="19.5" customHeight="1">
      <c r="C7" s="18" t="s">
        <v>1</v>
      </c>
      <c r="D7" s="227">
        <v>109.7</v>
      </c>
      <c r="E7" s="228">
        <v>91.1</v>
      </c>
      <c r="F7" s="229">
        <f t="shared" si="0"/>
        <v>0.7999999999999972</v>
      </c>
      <c r="G7" s="36"/>
      <c r="H7" s="36"/>
      <c r="I7" s="36"/>
      <c r="J7" s="14" t="s">
        <v>1</v>
      </c>
      <c r="K7" s="36">
        <v>0.7999999999999972</v>
      </c>
      <c r="M7" s="76"/>
    </row>
    <row r="8" spans="3:13" ht="19.5" customHeight="1">
      <c r="C8" s="14" t="s">
        <v>4</v>
      </c>
      <c r="D8" s="221">
        <v>106.9</v>
      </c>
      <c r="E8" s="222">
        <v>68.2</v>
      </c>
      <c r="F8" s="223">
        <f t="shared" si="0"/>
        <v>-24.89999999999999</v>
      </c>
      <c r="G8" s="36"/>
      <c r="H8" s="36"/>
      <c r="I8" s="36"/>
      <c r="J8" s="14" t="s">
        <v>14</v>
      </c>
      <c r="K8" s="36">
        <v>-0.5</v>
      </c>
      <c r="M8" s="75"/>
    </row>
    <row r="9" spans="3:13" ht="19.5" customHeight="1">
      <c r="C9" s="14" t="s">
        <v>14</v>
      </c>
      <c r="D9" s="221">
        <v>122</v>
      </c>
      <c r="E9" s="222">
        <v>77.5</v>
      </c>
      <c r="F9" s="223">
        <f t="shared" si="0"/>
        <v>-0.5</v>
      </c>
      <c r="G9" s="36"/>
      <c r="H9" s="36"/>
      <c r="I9" s="36"/>
      <c r="J9" s="14" t="s">
        <v>3</v>
      </c>
      <c r="K9" s="36">
        <v>-2.2</v>
      </c>
      <c r="M9" s="75"/>
    </row>
    <row r="10" spans="3:13" ht="19.5" customHeight="1">
      <c r="C10" s="14" t="s">
        <v>7</v>
      </c>
      <c r="D10" s="230">
        <v>109.6</v>
      </c>
      <c r="E10" s="222">
        <v>83.5</v>
      </c>
      <c r="F10" s="223">
        <f t="shared" si="0"/>
        <v>-6.900000000000006</v>
      </c>
      <c r="G10" s="36"/>
      <c r="H10" s="36"/>
      <c r="I10" s="36"/>
      <c r="J10" s="14" t="s">
        <v>11</v>
      </c>
      <c r="K10" s="36">
        <v>-3.6000000000000085</v>
      </c>
      <c r="M10" s="75"/>
    </row>
    <row r="11" spans="3:13" ht="19.5" customHeight="1">
      <c r="C11" s="14" t="s">
        <v>8</v>
      </c>
      <c r="D11" s="230">
        <v>116</v>
      </c>
      <c r="E11" s="222">
        <v>66.7</v>
      </c>
      <c r="F11" s="223">
        <f t="shared" si="0"/>
        <v>-17.299999999999997</v>
      </c>
      <c r="G11" s="36"/>
      <c r="H11" s="36"/>
      <c r="I11" s="36"/>
      <c r="J11" s="14" t="s">
        <v>53</v>
      </c>
      <c r="K11" s="36">
        <v>-5.2</v>
      </c>
      <c r="M11" s="75"/>
    </row>
    <row r="12" spans="3:13" ht="19.5" customHeight="1">
      <c r="C12" s="14" t="s">
        <v>3</v>
      </c>
      <c r="D12" s="221">
        <v>110</v>
      </c>
      <c r="E12" s="222">
        <v>87.8</v>
      </c>
      <c r="F12" s="223">
        <f t="shared" si="0"/>
        <v>-2.200000000000003</v>
      </c>
      <c r="G12" s="36"/>
      <c r="H12" s="36"/>
      <c r="I12" s="36"/>
      <c r="J12" s="14" t="s">
        <v>6</v>
      </c>
      <c r="K12" s="36">
        <v>-6.3</v>
      </c>
      <c r="M12" s="75"/>
    </row>
    <row r="13" spans="3:13" ht="19.5" customHeight="1">
      <c r="C13" s="14" t="s">
        <v>11</v>
      </c>
      <c r="D13" s="221">
        <v>113.3</v>
      </c>
      <c r="E13" s="222">
        <v>83.1</v>
      </c>
      <c r="F13" s="223">
        <f t="shared" si="0"/>
        <v>-3.6000000000000085</v>
      </c>
      <c r="G13" s="36"/>
      <c r="H13" s="36"/>
      <c r="I13" s="36"/>
      <c r="J13" s="14" t="s">
        <v>7</v>
      </c>
      <c r="K13" s="36">
        <v>-6.900000000000006</v>
      </c>
      <c r="M13" s="75"/>
    </row>
    <row r="14" spans="3:13" ht="19.5" customHeight="1">
      <c r="C14" s="14" t="s">
        <v>5</v>
      </c>
      <c r="D14" s="221">
        <v>110.6</v>
      </c>
      <c r="E14" s="222">
        <v>71.5</v>
      </c>
      <c r="F14" s="223">
        <f t="shared" si="0"/>
        <v>-17.900000000000006</v>
      </c>
      <c r="G14" s="36"/>
      <c r="H14" s="36"/>
      <c r="I14" s="36"/>
      <c r="J14" s="14" t="s">
        <v>8</v>
      </c>
      <c r="K14" s="36">
        <v>-17.3</v>
      </c>
      <c r="M14" s="75"/>
    </row>
    <row r="15" spans="3:13" ht="19.5" customHeight="1">
      <c r="C15" s="14" t="s">
        <v>53</v>
      </c>
      <c r="D15" s="221">
        <v>112.1</v>
      </c>
      <c r="E15" s="222">
        <v>82.7</v>
      </c>
      <c r="F15" s="223">
        <f t="shared" si="0"/>
        <v>-5.200000000000003</v>
      </c>
      <c r="G15" s="36"/>
      <c r="H15" s="36"/>
      <c r="I15" s="36"/>
      <c r="J15" s="14" t="s">
        <v>5</v>
      </c>
      <c r="K15" s="36">
        <v>-17.9</v>
      </c>
      <c r="M15" s="75"/>
    </row>
    <row r="16" spans="3:13" ht="19.5" customHeight="1">
      <c r="C16" s="14" t="s">
        <v>10</v>
      </c>
      <c r="D16" s="221">
        <v>134.2</v>
      </c>
      <c r="E16" s="222">
        <v>68.4</v>
      </c>
      <c r="F16" s="223">
        <f t="shared" si="0"/>
        <v>2.5999999999999943</v>
      </c>
      <c r="G16" s="36"/>
      <c r="H16" s="36"/>
      <c r="I16" s="36"/>
      <c r="J16" s="14" t="s">
        <v>4</v>
      </c>
      <c r="K16" s="36">
        <v>-24.9</v>
      </c>
      <c r="M16" s="75"/>
    </row>
    <row r="17" ht="19.5" customHeight="1">
      <c r="M17" s="28"/>
    </row>
    <row r="18" ht="19.5" customHeight="1">
      <c r="M18" s="2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75</v>
      </c>
      <c r="E40" t="s">
        <v>16</v>
      </c>
      <c r="G40" s="58" t="s">
        <v>69</v>
      </c>
      <c r="H40" t="s">
        <v>13</v>
      </c>
      <c r="I40" t="s">
        <v>15</v>
      </c>
      <c r="J40" s="58" t="s">
        <v>75</v>
      </c>
      <c r="K40" t="s">
        <v>16</v>
      </c>
    </row>
    <row r="41" spans="1:11" ht="31.5">
      <c r="A41">
        <f>100-H41</f>
        <v>-10.200000000000003</v>
      </c>
      <c r="B41" s="36">
        <f>100-D41</f>
        <v>-34.19999999999999</v>
      </c>
      <c r="C41" s="14" t="s">
        <v>10</v>
      </c>
      <c r="D41" s="78">
        <v>134.2</v>
      </c>
      <c r="E41">
        <v>1</v>
      </c>
      <c r="F41" s="14" t="s">
        <v>10</v>
      </c>
      <c r="G41" s="78">
        <v>134.2</v>
      </c>
      <c r="H41" s="158">
        <v>110.2</v>
      </c>
      <c r="I41" s="14" t="s">
        <v>2</v>
      </c>
      <c r="J41" s="56">
        <v>92.5</v>
      </c>
      <c r="K41">
        <v>1</v>
      </c>
    </row>
    <row r="42" spans="2:11" ht="15.75">
      <c r="B42" s="36">
        <f aca="true" t="shared" si="1" ref="B42:B54">100-D42</f>
        <v>-24.700000000000003</v>
      </c>
      <c r="C42" s="14" t="s">
        <v>17</v>
      </c>
      <c r="D42" s="138">
        <v>124.7</v>
      </c>
      <c r="E42">
        <v>2</v>
      </c>
      <c r="F42" s="14" t="s">
        <v>17</v>
      </c>
      <c r="G42" s="138">
        <v>124.7</v>
      </c>
      <c r="H42" s="158">
        <v>110.2</v>
      </c>
      <c r="I42" s="18" t="s">
        <v>1</v>
      </c>
      <c r="J42" s="33">
        <v>91.1</v>
      </c>
      <c r="K42">
        <v>2</v>
      </c>
    </row>
    <row r="43" spans="2:11" ht="15.75">
      <c r="B43" s="36">
        <f t="shared" si="1"/>
        <v>-23.799999999999997</v>
      </c>
      <c r="C43" s="14" t="s">
        <v>12</v>
      </c>
      <c r="D43" s="139">
        <v>123.8</v>
      </c>
      <c r="E43">
        <v>3</v>
      </c>
      <c r="F43" s="14" t="s">
        <v>12</v>
      </c>
      <c r="G43" s="139">
        <v>123.8</v>
      </c>
      <c r="H43" s="158">
        <v>110.2</v>
      </c>
      <c r="I43" s="14" t="s">
        <v>17</v>
      </c>
      <c r="J43" s="32">
        <v>88.6</v>
      </c>
      <c r="K43">
        <v>3</v>
      </c>
    </row>
    <row r="44" spans="2:11" ht="31.5">
      <c r="B44" s="36">
        <f t="shared" si="1"/>
        <v>-22</v>
      </c>
      <c r="C44" s="14" t="s">
        <v>14</v>
      </c>
      <c r="D44" s="78">
        <v>122</v>
      </c>
      <c r="E44">
        <v>4</v>
      </c>
      <c r="F44" s="14" t="s">
        <v>14</v>
      </c>
      <c r="G44" s="78">
        <v>122</v>
      </c>
      <c r="H44" s="158">
        <v>110.2</v>
      </c>
      <c r="I44" s="14" t="s">
        <v>3</v>
      </c>
      <c r="J44" s="56">
        <v>87.8</v>
      </c>
      <c r="K44">
        <v>4</v>
      </c>
    </row>
    <row r="45" spans="2:11" ht="15.75">
      <c r="B45" s="36">
        <f t="shared" si="1"/>
        <v>-16</v>
      </c>
      <c r="C45" s="14" t="s">
        <v>8</v>
      </c>
      <c r="D45" s="79">
        <v>116</v>
      </c>
      <c r="E45">
        <v>5</v>
      </c>
      <c r="F45" s="14" t="s">
        <v>8</v>
      </c>
      <c r="G45" s="79">
        <v>116</v>
      </c>
      <c r="H45" s="158">
        <v>110.2</v>
      </c>
      <c r="I45" s="14" t="s">
        <v>6</v>
      </c>
      <c r="J45" s="56">
        <v>85.8</v>
      </c>
      <c r="K45">
        <v>5</v>
      </c>
    </row>
    <row r="46" spans="2:11" ht="15.75">
      <c r="B46" s="36">
        <f t="shared" si="1"/>
        <v>-15.200000000000003</v>
      </c>
      <c r="C46" s="14" t="s">
        <v>2</v>
      </c>
      <c r="D46" s="78">
        <v>115.2</v>
      </c>
      <c r="E46">
        <v>6</v>
      </c>
      <c r="F46" s="14" t="s">
        <v>2</v>
      </c>
      <c r="G46" s="78">
        <v>115.2</v>
      </c>
      <c r="H46" s="158">
        <v>110.2</v>
      </c>
      <c r="I46" s="14" t="s">
        <v>7</v>
      </c>
      <c r="J46" s="56">
        <v>83.5</v>
      </c>
      <c r="K46">
        <v>6</v>
      </c>
    </row>
    <row r="47" spans="2:11" ht="12.75" customHeight="1">
      <c r="B47" s="36">
        <f t="shared" si="1"/>
        <v>-13.299999999999997</v>
      </c>
      <c r="C47" s="14" t="s">
        <v>11</v>
      </c>
      <c r="D47" s="78">
        <v>113.3</v>
      </c>
      <c r="E47">
        <v>7</v>
      </c>
      <c r="F47" s="14" t="s">
        <v>11</v>
      </c>
      <c r="G47" s="78">
        <v>113.3</v>
      </c>
      <c r="H47" s="158">
        <v>110.2</v>
      </c>
      <c r="I47" s="14" t="s">
        <v>11</v>
      </c>
      <c r="J47" s="56">
        <v>83.1</v>
      </c>
      <c r="K47">
        <v>7</v>
      </c>
    </row>
    <row r="48" spans="2:11" ht="15.75">
      <c r="B48" s="36">
        <f t="shared" si="1"/>
        <v>-12.099999999999994</v>
      </c>
      <c r="C48" s="14" t="s">
        <v>53</v>
      </c>
      <c r="D48" s="78">
        <v>112.1</v>
      </c>
      <c r="E48">
        <v>8</v>
      </c>
      <c r="F48" s="14" t="s">
        <v>53</v>
      </c>
      <c r="G48" s="78">
        <v>112.1</v>
      </c>
      <c r="H48" s="158">
        <v>110.2</v>
      </c>
      <c r="I48" s="14" t="s">
        <v>53</v>
      </c>
      <c r="J48" s="56">
        <v>82.7</v>
      </c>
      <c r="K48">
        <v>8</v>
      </c>
    </row>
    <row r="49" spans="2:11" ht="13.5" customHeight="1">
      <c r="B49" s="36">
        <f t="shared" si="1"/>
        <v>-10.599999999999994</v>
      </c>
      <c r="C49" s="14" t="s">
        <v>5</v>
      </c>
      <c r="D49" s="78">
        <v>110.6</v>
      </c>
      <c r="E49">
        <v>9</v>
      </c>
      <c r="F49" s="14" t="s">
        <v>5</v>
      </c>
      <c r="G49" s="78">
        <v>110.6</v>
      </c>
      <c r="H49" s="158">
        <v>110.2</v>
      </c>
      <c r="I49" s="14" t="s">
        <v>12</v>
      </c>
      <c r="J49" s="56">
        <v>80.8</v>
      </c>
      <c r="K49">
        <v>9</v>
      </c>
    </row>
    <row r="50" spans="2:11" ht="31.5">
      <c r="B50" s="36">
        <f t="shared" si="1"/>
        <v>-10</v>
      </c>
      <c r="C50" s="14" t="s">
        <v>3</v>
      </c>
      <c r="D50" s="78">
        <v>110</v>
      </c>
      <c r="E50">
        <v>10</v>
      </c>
      <c r="F50" s="14" t="s">
        <v>3</v>
      </c>
      <c r="G50" s="78">
        <v>110</v>
      </c>
      <c r="H50" s="158">
        <v>110.2</v>
      </c>
      <c r="I50" s="14" t="s">
        <v>14</v>
      </c>
      <c r="J50" s="56">
        <v>77.5</v>
      </c>
      <c r="K50">
        <v>10</v>
      </c>
    </row>
    <row r="51" spans="2:11" ht="15.75">
      <c r="B51" s="36">
        <f t="shared" si="1"/>
        <v>-9.700000000000003</v>
      </c>
      <c r="C51" s="18" t="s">
        <v>1</v>
      </c>
      <c r="D51" s="81">
        <v>109.7</v>
      </c>
      <c r="E51">
        <v>11</v>
      </c>
      <c r="F51" s="18" t="s">
        <v>1</v>
      </c>
      <c r="G51" s="81">
        <v>109.7</v>
      </c>
      <c r="H51" s="158">
        <v>110.2</v>
      </c>
      <c r="I51" s="14" t="s">
        <v>5</v>
      </c>
      <c r="J51" s="56">
        <v>71.5</v>
      </c>
      <c r="K51">
        <v>11</v>
      </c>
    </row>
    <row r="52" spans="2:11" ht="15.75">
      <c r="B52" s="36">
        <f t="shared" si="1"/>
        <v>-9.599999999999994</v>
      </c>
      <c r="C52" s="14" t="s">
        <v>7</v>
      </c>
      <c r="D52" s="140">
        <v>109.6</v>
      </c>
      <c r="E52">
        <v>12</v>
      </c>
      <c r="F52" s="14" t="s">
        <v>7</v>
      </c>
      <c r="G52" s="140">
        <v>109.6</v>
      </c>
      <c r="H52" s="158">
        <v>110.2</v>
      </c>
      <c r="I52" s="14" t="s">
        <v>10</v>
      </c>
      <c r="J52" s="56">
        <v>68.4</v>
      </c>
      <c r="K52">
        <v>12</v>
      </c>
    </row>
    <row r="53" spans="2:11" ht="15.75">
      <c r="B53" s="36">
        <f t="shared" si="1"/>
        <v>-7.900000000000006</v>
      </c>
      <c r="C53" s="14" t="s">
        <v>6</v>
      </c>
      <c r="D53" s="78">
        <v>107.9</v>
      </c>
      <c r="E53">
        <v>13</v>
      </c>
      <c r="F53" s="14" t="s">
        <v>6</v>
      </c>
      <c r="G53" s="78">
        <v>107.9</v>
      </c>
      <c r="H53" s="158">
        <v>110.2</v>
      </c>
      <c r="I53" s="14" t="s">
        <v>4</v>
      </c>
      <c r="J53" s="56">
        <v>68.2</v>
      </c>
      <c r="K53">
        <v>13</v>
      </c>
    </row>
    <row r="54" spans="2:11" ht="14.25" customHeight="1">
      <c r="B54" s="36">
        <f t="shared" si="1"/>
        <v>-6.900000000000006</v>
      </c>
      <c r="C54" s="14" t="s">
        <v>4</v>
      </c>
      <c r="D54" s="78">
        <v>106.9</v>
      </c>
      <c r="E54">
        <v>14</v>
      </c>
      <c r="F54" s="14" t="s">
        <v>4</v>
      </c>
      <c r="G54" s="78">
        <v>106.9</v>
      </c>
      <c r="H54" s="158">
        <v>110.2</v>
      </c>
      <c r="I54" s="14" t="s">
        <v>8</v>
      </c>
      <c r="J54" s="56">
        <v>66.7</v>
      </c>
      <c r="K54">
        <v>14</v>
      </c>
    </row>
    <row r="55" ht="12.75">
      <c r="G55" s="11"/>
    </row>
    <row r="56" ht="12.75">
      <c r="F56" s="1"/>
    </row>
    <row r="57" spans="2:6" ht="13.5" customHeight="1">
      <c r="B57" s="14" t="s">
        <v>10</v>
      </c>
      <c r="C57" s="203" t="s">
        <v>10</v>
      </c>
      <c r="D57" s="36">
        <v>65.8</v>
      </c>
      <c r="F57" s="14" t="s">
        <v>2</v>
      </c>
    </row>
    <row r="58" spans="2:6" ht="12.75" customHeight="1">
      <c r="B58" s="14" t="s">
        <v>17</v>
      </c>
      <c r="C58" s="203" t="s">
        <v>8</v>
      </c>
      <c r="D58" s="36">
        <v>49.3</v>
      </c>
      <c r="F58" s="14" t="s">
        <v>17</v>
      </c>
    </row>
    <row r="59" spans="2:6" ht="12" customHeight="1">
      <c r="B59" s="14" t="s">
        <v>12</v>
      </c>
      <c r="C59" s="203" t="s">
        <v>14</v>
      </c>
      <c r="D59" s="36">
        <v>44.5</v>
      </c>
      <c r="F59" s="14" t="s">
        <v>12</v>
      </c>
    </row>
    <row r="60" spans="2:6" ht="14.25" customHeight="1">
      <c r="B60" s="203" t="s">
        <v>14</v>
      </c>
      <c r="C60" s="14" t="s">
        <v>12</v>
      </c>
      <c r="D60" s="36">
        <v>43</v>
      </c>
      <c r="F60" s="14" t="s">
        <v>6</v>
      </c>
    </row>
    <row r="61" spans="2:6" ht="11.25" customHeight="1">
      <c r="B61" s="203" t="s">
        <v>8</v>
      </c>
      <c r="C61" s="14" t="s">
        <v>5</v>
      </c>
      <c r="D61" s="36">
        <v>39.1</v>
      </c>
      <c r="F61" s="14" t="s">
        <v>1</v>
      </c>
    </row>
    <row r="62" spans="2:6" ht="12.75" customHeight="1">
      <c r="B62" s="14" t="s">
        <v>2</v>
      </c>
      <c r="C62" s="14" t="s">
        <v>4</v>
      </c>
      <c r="D62" s="36">
        <v>38.7</v>
      </c>
      <c r="F62" s="14" t="s">
        <v>4</v>
      </c>
    </row>
    <row r="63" spans="2:6" ht="14.25" customHeight="1">
      <c r="B63" s="14" t="s">
        <v>11</v>
      </c>
      <c r="C63" s="14" t="s">
        <v>17</v>
      </c>
      <c r="D63" s="36">
        <v>36.1</v>
      </c>
      <c r="F63" s="14" t="s">
        <v>14</v>
      </c>
    </row>
    <row r="64" spans="2:6" ht="12.75" customHeight="1">
      <c r="B64" s="14" t="s">
        <v>53</v>
      </c>
      <c r="C64" s="14" t="s">
        <v>11</v>
      </c>
      <c r="D64" s="36">
        <v>30.2</v>
      </c>
      <c r="F64" s="14" t="s">
        <v>7</v>
      </c>
    </row>
    <row r="65" spans="2:6" ht="15.75" customHeight="1">
      <c r="B65" s="14" t="s">
        <v>5</v>
      </c>
      <c r="C65" s="14" t="s">
        <v>53</v>
      </c>
      <c r="D65" s="36">
        <v>29.4</v>
      </c>
      <c r="F65" s="14" t="s">
        <v>8</v>
      </c>
    </row>
    <row r="66" spans="2:6" ht="12.75" customHeight="1">
      <c r="B66" s="14" t="s">
        <v>3</v>
      </c>
      <c r="C66" s="14" t="s">
        <v>7</v>
      </c>
      <c r="D66" s="36">
        <v>26.1</v>
      </c>
      <c r="F66" s="14" t="s">
        <v>3</v>
      </c>
    </row>
    <row r="67" spans="2:6" ht="15" customHeight="1">
      <c r="B67" s="204" t="s">
        <v>1</v>
      </c>
      <c r="C67" s="14" t="s">
        <v>2</v>
      </c>
      <c r="D67" s="36">
        <v>22.7</v>
      </c>
      <c r="F67" s="14" t="s">
        <v>11</v>
      </c>
    </row>
    <row r="68" spans="2:6" ht="16.5" customHeight="1">
      <c r="B68" s="14" t="s">
        <v>7</v>
      </c>
      <c r="C68" s="14" t="s">
        <v>3</v>
      </c>
      <c r="D68" s="36">
        <v>22.2</v>
      </c>
      <c r="F68" s="14" t="s">
        <v>5</v>
      </c>
    </row>
    <row r="69" spans="2:6" ht="18" customHeight="1">
      <c r="B69" s="14" t="s">
        <v>6</v>
      </c>
      <c r="C69" s="14" t="s">
        <v>6</v>
      </c>
      <c r="D69" s="36">
        <v>22.1</v>
      </c>
      <c r="F69" s="14" t="s">
        <v>53</v>
      </c>
    </row>
    <row r="70" spans="2:6" ht="16.5" customHeight="1">
      <c r="B70" s="14" t="s">
        <v>4</v>
      </c>
      <c r="C70" s="204" t="s">
        <v>1</v>
      </c>
      <c r="D70" s="36">
        <v>18.6</v>
      </c>
      <c r="F70" s="14" t="s">
        <v>10</v>
      </c>
    </row>
    <row r="71" ht="12.75">
      <c r="F71" s="1"/>
    </row>
    <row r="72" ht="12.75">
      <c r="F72" s="1"/>
    </row>
    <row r="73" spans="3:6" ht="15.75">
      <c r="C73" s="73" t="s">
        <v>8</v>
      </c>
      <c r="D73" s="77">
        <v>65.5</v>
      </c>
      <c r="E73" s="74">
        <f aca="true" t="shared" si="2" ref="E73:E86">100-D73</f>
        <v>34.5</v>
      </c>
      <c r="F73" s="1"/>
    </row>
    <row r="74" spans="3:6" ht="15.75">
      <c r="C74" s="14" t="s">
        <v>10</v>
      </c>
      <c r="D74" s="56">
        <v>68</v>
      </c>
      <c r="E74" s="74">
        <f t="shared" si="2"/>
        <v>32</v>
      </c>
      <c r="F74" s="1"/>
    </row>
    <row r="75" spans="3:6" ht="15.75">
      <c r="C75" s="14" t="s">
        <v>5</v>
      </c>
      <c r="D75" s="56">
        <v>69.1</v>
      </c>
      <c r="E75" s="74">
        <f t="shared" si="2"/>
        <v>30.900000000000006</v>
      </c>
      <c r="F75" s="1"/>
    </row>
    <row r="76" spans="3:6" ht="15.75">
      <c r="C76" s="14" t="s">
        <v>4</v>
      </c>
      <c r="D76" s="56">
        <v>69.8</v>
      </c>
      <c r="E76" s="74">
        <f t="shared" si="2"/>
        <v>30.200000000000003</v>
      </c>
      <c r="F76" s="1"/>
    </row>
    <row r="77" spans="3:6" ht="15.75">
      <c r="C77" s="14" t="s">
        <v>12</v>
      </c>
      <c r="D77" s="56">
        <v>71.4</v>
      </c>
      <c r="E77" s="74">
        <f t="shared" si="2"/>
        <v>28.599999999999994</v>
      </c>
      <c r="F77" s="1"/>
    </row>
    <row r="78" spans="3:6" ht="15.75">
      <c r="C78" s="14" t="s">
        <v>14</v>
      </c>
      <c r="D78" s="56">
        <v>78.1</v>
      </c>
      <c r="E78" s="74">
        <f t="shared" si="2"/>
        <v>21.900000000000006</v>
      </c>
      <c r="F78" s="1"/>
    </row>
    <row r="79" spans="3:6" ht="15.75">
      <c r="C79" s="14" t="s">
        <v>53</v>
      </c>
      <c r="D79" s="56">
        <v>81.8</v>
      </c>
      <c r="E79" s="74">
        <f t="shared" si="2"/>
        <v>18.200000000000003</v>
      </c>
      <c r="F79" s="1"/>
    </row>
    <row r="80" spans="3:6" ht="15.75">
      <c r="C80" s="14" t="s">
        <v>7</v>
      </c>
      <c r="D80" s="56">
        <v>83</v>
      </c>
      <c r="E80" s="74">
        <f t="shared" si="2"/>
        <v>17</v>
      </c>
      <c r="F80" s="1"/>
    </row>
    <row r="81" spans="3:6" ht="15.75">
      <c r="C81" s="14" t="s">
        <v>17</v>
      </c>
      <c r="D81" s="32">
        <v>83.8</v>
      </c>
      <c r="E81" s="74">
        <f t="shared" si="2"/>
        <v>16.200000000000003</v>
      </c>
      <c r="F81" s="1"/>
    </row>
    <row r="82" spans="3:6" ht="15.75">
      <c r="C82" s="14" t="s">
        <v>6</v>
      </c>
      <c r="D82" s="56">
        <v>84.1</v>
      </c>
      <c r="E82" s="74">
        <f t="shared" si="2"/>
        <v>15.900000000000006</v>
      </c>
      <c r="F82" s="1"/>
    </row>
    <row r="83" spans="3:6" ht="15.75">
      <c r="C83" s="14" t="s">
        <v>11</v>
      </c>
      <c r="D83" s="56">
        <v>85.9</v>
      </c>
      <c r="E83" s="74">
        <f t="shared" si="2"/>
        <v>14.099999999999994</v>
      </c>
      <c r="F83" s="1"/>
    </row>
    <row r="84" spans="3:6" ht="15.75">
      <c r="C84" s="14" t="s">
        <v>3</v>
      </c>
      <c r="D84" s="56">
        <v>87</v>
      </c>
      <c r="E84" s="74">
        <f t="shared" si="2"/>
        <v>13</v>
      </c>
      <c r="F84" s="1"/>
    </row>
    <row r="85" spans="3:6" ht="15.75">
      <c r="C85" s="14" t="s">
        <v>2</v>
      </c>
      <c r="D85" s="56">
        <v>88.8</v>
      </c>
      <c r="E85" s="74">
        <f t="shared" si="2"/>
        <v>11.200000000000003</v>
      </c>
      <c r="F85" s="1"/>
    </row>
    <row r="86" spans="3:6" ht="15.75">
      <c r="C86" s="18" t="s">
        <v>1</v>
      </c>
      <c r="D86" s="33">
        <v>92.5</v>
      </c>
      <c r="E86" s="74">
        <f t="shared" si="2"/>
        <v>7.5</v>
      </c>
      <c r="F86" s="1"/>
    </row>
    <row r="87" ht="12.75">
      <c r="F87" s="1"/>
    </row>
    <row r="88" ht="12.75">
      <c r="F88" s="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&amp;R10</oddHeader>
  </headerFooter>
  <colBreaks count="1" manualBreakCount="1">
    <brk id="17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M10" sqref="M10"/>
    </sheetView>
  </sheetViews>
  <sheetFormatPr defaultColWidth="9.33203125" defaultRowHeight="12.75"/>
  <cols>
    <col min="3" max="3" width="21.16015625" style="0" customWidth="1"/>
    <col min="4" max="4" width="12.5" style="0" customWidth="1"/>
    <col min="5" max="5" width="12.33203125" style="0" customWidth="1"/>
    <col min="6" max="6" width="16.83203125" style="0" customWidth="1"/>
    <col min="7" max="7" width="11.5" style="0" customWidth="1"/>
    <col min="9" max="9" width="24.66015625" style="0" customWidth="1"/>
  </cols>
  <sheetData>
    <row r="1" spans="1:14" ht="19.5" customHeight="1">
      <c r="A1" s="262" t="s">
        <v>41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53.25" customHeight="1">
      <c r="A2" s="1"/>
      <c r="B2" s="1"/>
      <c r="C2" s="11"/>
      <c r="D2" s="231" t="s">
        <v>83</v>
      </c>
      <c r="E2" s="55" t="s">
        <v>96</v>
      </c>
      <c r="F2" s="12" t="s">
        <v>28</v>
      </c>
    </row>
    <row r="3" spans="3:6" ht="19.5" customHeight="1">
      <c r="C3" s="14" t="s">
        <v>2</v>
      </c>
      <c r="D3" s="221">
        <v>2134.6</v>
      </c>
      <c r="E3" s="222">
        <v>1974</v>
      </c>
      <c r="F3" s="223">
        <f aca="true" t="shared" si="0" ref="F3:F16">D3/E3*100</f>
        <v>108.13576494427556</v>
      </c>
    </row>
    <row r="4" spans="3:6" ht="19.5" customHeight="1">
      <c r="C4" s="14" t="s">
        <v>17</v>
      </c>
      <c r="D4" s="224">
        <v>1784.8</v>
      </c>
      <c r="E4" s="222">
        <v>1692</v>
      </c>
      <c r="F4" s="223">
        <f t="shared" si="0"/>
        <v>105.48463356973996</v>
      </c>
    </row>
    <row r="5" spans="3:6" ht="19.5" customHeight="1">
      <c r="C5" s="14" t="s">
        <v>12</v>
      </c>
      <c r="D5" s="224">
        <v>945.8</v>
      </c>
      <c r="E5" s="222">
        <v>912.1</v>
      </c>
      <c r="F5" s="223">
        <f t="shared" si="0"/>
        <v>103.69477031027299</v>
      </c>
    </row>
    <row r="6" spans="3:6" ht="19.5" customHeight="1">
      <c r="C6" s="14" t="s">
        <v>6</v>
      </c>
      <c r="D6" s="221">
        <v>2647</v>
      </c>
      <c r="E6" s="222">
        <v>2289.2</v>
      </c>
      <c r="F6" s="223">
        <f t="shared" si="0"/>
        <v>115.62991438056964</v>
      </c>
    </row>
    <row r="7" spans="3:6" ht="19.5" customHeight="1">
      <c r="C7" s="18" t="s">
        <v>1</v>
      </c>
      <c r="D7" s="228">
        <v>2182.8</v>
      </c>
      <c r="E7" s="228">
        <v>1886</v>
      </c>
      <c r="F7" s="229">
        <f t="shared" si="0"/>
        <v>115.7370095440085</v>
      </c>
    </row>
    <row r="8" spans="3:6" ht="19.5" customHeight="1">
      <c r="C8" s="14" t="s">
        <v>4</v>
      </c>
      <c r="D8" s="221">
        <v>1554.9</v>
      </c>
      <c r="E8" s="222">
        <v>1585.3</v>
      </c>
      <c r="F8" s="223">
        <f t="shared" si="0"/>
        <v>98.08238188355517</v>
      </c>
    </row>
    <row r="9" spans="3:6" ht="19.5" customHeight="1">
      <c r="C9" s="14" t="s">
        <v>14</v>
      </c>
      <c r="D9" s="221">
        <v>3251.6</v>
      </c>
      <c r="E9" s="222">
        <v>3800.3</v>
      </c>
      <c r="F9" s="223">
        <f t="shared" si="0"/>
        <v>85.56166618424861</v>
      </c>
    </row>
    <row r="10" spans="3:10" ht="19.5" customHeight="1">
      <c r="C10" s="14" t="s">
        <v>7</v>
      </c>
      <c r="D10" s="221">
        <v>2486.1</v>
      </c>
      <c r="E10" s="222">
        <v>2352.8</v>
      </c>
      <c r="F10" s="223">
        <f t="shared" si="0"/>
        <v>105.66558993539613</v>
      </c>
      <c r="J10" s="178"/>
    </row>
    <row r="11" spans="3:10" ht="19.5" customHeight="1">
      <c r="C11" s="14" t="s">
        <v>8</v>
      </c>
      <c r="D11" s="221">
        <v>2202</v>
      </c>
      <c r="E11" s="222">
        <v>2082</v>
      </c>
      <c r="F11" s="223">
        <f t="shared" si="0"/>
        <v>105.7636887608069</v>
      </c>
      <c r="J11" s="178"/>
    </row>
    <row r="12" spans="3:6" ht="19.5" customHeight="1">
      <c r="C12" s="14" t="s">
        <v>3</v>
      </c>
      <c r="D12" s="221">
        <v>1986</v>
      </c>
      <c r="E12" s="222">
        <v>1973</v>
      </c>
      <c r="F12" s="223">
        <f t="shared" si="0"/>
        <v>100.65889508362899</v>
      </c>
    </row>
    <row r="13" spans="3:6" ht="19.5" customHeight="1">
      <c r="C13" s="14" t="s">
        <v>11</v>
      </c>
      <c r="D13" s="221">
        <v>1743</v>
      </c>
      <c r="E13" s="222">
        <v>1495</v>
      </c>
      <c r="F13" s="223">
        <f t="shared" si="0"/>
        <v>116.58862876254182</v>
      </c>
    </row>
    <row r="14" spans="3:6" ht="19.5" customHeight="1">
      <c r="C14" s="14" t="s">
        <v>5</v>
      </c>
      <c r="D14" s="221">
        <v>2727.4</v>
      </c>
      <c r="E14" s="222">
        <v>2472.5</v>
      </c>
      <c r="F14" s="223">
        <f t="shared" si="0"/>
        <v>110.30940343781599</v>
      </c>
    </row>
    <row r="15" spans="3:6" ht="19.5" customHeight="1">
      <c r="C15" s="14" t="s">
        <v>53</v>
      </c>
      <c r="D15" s="221">
        <v>1327</v>
      </c>
      <c r="E15" s="222">
        <v>1373</v>
      </c>
      <c r="F15" s="223">
        <f t="shared" si="0"/>
        <v>96.64967225054625</v>
      </c>
    </row>
    <row r="16" spans="3:6" ht="19.5" customHeight="1">
      <c r="C16" s="14" t="s">
        <v>10</v>
      </c>
      <c r="D16" s="221">
        <v>810.3</v>
      </c>
      <c r="E16" s="222">
        <v>796.4</v>
      </c>
      <c r="F16" s="223">
        <f t="shared" si="0"/>
        <v>101.74535409342039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3" t="s">
        <v>99</v>
      </c>
      <c r="E40" t="s">
        <v>16</v>
      </c>
      <c r="G40" s="53" t="s">
        <v>75</v>
      </c>
      <c r="H40" t="s">
        <v>13</v>
      </c>
      <c r="I40" t="s">
        <v>15</v>
      </c>
      <c r="J40" s="53" t="s">
        <v>75</v>
      </c>
      <c r="K40" t="s">
        <v>16</v>
      </c>
    </row>
    <row r="41" spans="3:11" ht="31.5">
      <c r="C41" s="14" t="s">
        <v>14</v>
      </c>
      <c r="D41" s="78">
        <v>3251.6</v>
      </c>
      <c r="E41">
        <v>1</v>
      </c>
      <c r="F41" s="14" t="s">
        <v>14</v>
      </c>
      <c r="G41" s="78">
        <v>3251.6</v>
      </c>
      <c r="H41" s="160"/>
      <c r="I41" s="14" t="s">
        <v>14</v>
      </c>
      <c r="J41" s="56">
        <v>1891.9</v>
      </c>
      <c r="K41">
        <v>1</v>
      </c>
    </row>
    <row r="42" spans="3:11" ht="15.75">
      <c r="C42" s="14" t="s">
        <v>5</v>
      </c>
      <c r="D42" s="78">
        <v>2727.4</v>
      </c>
      <c r="E42">
        <v>2</v>
      </c>
      <c r="F42" s="14" t="s">
        <v>5</v>
      </c>
      <c r="G42" s="78">
        <v>2727.4</v>
      </c>
      <c r="H42" s="160"/>
      <c r="I42" s="14" t="s">
        <v>5</v>
      </c>
      <c r="J42" s="56">
        <v>1202.5</v>
      </c>
      <c r="K42">
        <v>2</v>
      </c>
    </row>
    <row r="43" spans="3:11" ht="15.75">
      <c r="C43" s="14" t="s">
        <v>6</v>
      </c>
      <c r="D43" s="78">
        <v>2647</v>
      </c>
      <c r="E43">
        <v>3</v>
      </c>
      <c r="F43" s="14" t="s">
        <v>6</v>
      </c>
      <c r="G43" s="78">
        <v>2647</v>
      </c>
      <c r="H43" s="160"/>
      <c r="I43" s="14" t="s">
        <v>6</v>
      </c>
      <c r="J43" s="56">
        <v>1106.2</v>
      </c>
      <c r="K43">
        <v>3</v>
      </c>
    </row>
    <row r="44" spans="3:11" ht="15.75">
      <c r="C44" s="14" t="s">
        <v>7</v>
      </c>
      <c r="D44" s="78">
        <v>2486.1</v>
      </c>
      <c r="E44">
        <v>4</v>
      </c>
      <c r="F44" s="14" t="s">
        <v>7</v>
      </c>
      <c r="G44" s="78">
        <v>2486.1</v>
      </c>
      <c r="H44" s="160"/>
      <c r="I44" s="14" t="s">
        <v>7</v>
      </c>
      <c r="J44" s="56">
        <v>1090.3</v>
      </c>
      <c r="K44">
        <v>4</v>
      </c>
    </row>
    <row r="45" spans="3:11" ht="15" customHeight="1">
      <c r="C45" s="14" t="s">
        <v>8</v>
      </c>
      <c r="D45" s="78">
        <v>2202</v>
      </c>
      <c r="E45">
        <v>5</v>
      </c>
      <c r="F45" s="14" t="s">
        <v>8</v>
      </c>
      <c r="G45" s="78">
        <v>2202</v>
      </c>
      <c r="H45" s="160"/>
      <c r="I45" s="14" t="s">
        <v>8</v>
      </c>
      <c r="J45" s="56">
        <v>964</v>
      </c>
      <c r="K45">
        <v>5</v>
      </c>
    </row>
    <row r="46" spans="3:11" ht="14.25" customHeight="1">
      <c r="C46" s="18" t="s">
        <v>1</v>
      </c>
      <c r="D46" s="33">
        <v>2182.8</v>
      </c>
      <c r="E46">
        <v>6</v>
      </c>
      <c r="F46" s="18" t="s">
        <v>1</v>
      </c>
      <c r="G46" s="33">
        <v>2182.8</v>
      </c>
      <c r="H46" s="160"/>
      <c r="I46" s="14" t="s">
        <v>3</v>
      </c>
      <c r="J46" s="56">
        <v>943</v>
      </c>
      <c r="K46">
        <v>6</v>
      </c>
    </row>
    <row r="47" spans="3:11" ht="31.5">
      <c r="C47" s="14" t="s">
        <v>2</v>
      </c>
      <c r="D47" s="78">
        <v>2134.6</v>
      </c>
      <c r="E47">
        <v>7</v>
      </c>
      <c r="F47" s="14" t="s">
        <v>2</v>
      </c>
      <c r="G47" s="78">
        <v>2134.6</v>
      </c>
      <c r="H47" s="160"/>
      <c r="I47" s="18" t="s">
        <v>1</v>
      </c>
      <c r="J47" s="33">
        <v>885</v>
      </c>
      <c r="K47">
        <v>7</v>
      </c>
    </row>
    <row r="48" spans="3:11" ht="18" customHeight="1">
      <c r="C48" s="14" t="s">
        <v>3</v>
      </c>
      <c r="D48" s="78">
        <v>1986</v>
      </c>
      <c r="E48">
        <v>8</v>
      </c>
      <c r="F48" s="14" t="s">
        <v>3</v>
      </c>
      <c r="G48" s="78">
        <v>1986</v>
      </c>
      <c r="H48" s="160"/>
      <c r="I48" s="14" t="s">
        <v>2</v>
      </c>
      <c r="J48" s="56">
        <v>857.6</v>
      </c>
      <c r="K48">
        <v>8</v>
      </c>
    </row>
    <row r="49" spans="3:11" ht="15.75">
      <c r="C49" s="14" t="s">
        <v>17</v>
      </c>
      <c r="D49" s="138">
        <v>1784.8</v>
      </c>
      <c r="E49">
        <v>9</v>
      </c>
      <c r="F49" s="14" t="s">
        <v>17</v>
      </c>
      <c r="G49" s="138">
        <v>1784.8</v>
      </c>
      <c r="H49" s="160"/>
      <c r="I49" s="14" t="s">
        <v>17</v>
      </c>
      <c r="J49" s="56">
        <v>805.1</v>
      </c>
      <c r="K49">
        <v>9</v>
      </c>
    </row>
    <row r="50" spans="3:11" ht="15.75">
      <c r="C50" s="14" t="s">
        <v>11</v>
      </c>
      <c r="D50" s="78">
        <v>1743</v>
      </c>
      <c r="E50">
        <v>10</v>
      </c>
      <c r="F50" s="14" t="s">
        <v>11</v>
      </c>
      <c r="G50" s="78">
        <v>1743</v>
      </c>
      <c r="H50" s="160"/>
      <c r="I50" s="14" t="s">
        <v>4</v>
      </c>
      <c r="J50" s="56">
        <v>767.9</v>
      </c>
      <c r="K50">
        <v>10</v>
      </c>
    </row>
    <row r="51" spans="3:11" ht="15.75">
      <c r="C51" s="14" t="s">
        <v>4</v>
      </c>
      <c r="D51" s="78">
        <v>1554.9</v>
      </c>
      <c r="E51">
        <v>11</v>
      </c>
      <c r="F51" s="14" t="s">
        <v>4</v>
      </c>
      <c r="G51" s="78">
        <v>1554.9</v>
      </c>
      <c r="H51" s="160"/>
      <c r="I51" s="14" t="s">
        <v>11</v>
      </c>
      <c r="J51" s="56">
        <v>696</v>
      </c>
      <c r="K51">
        <v>11</v>
      </c>
    </row>
    <row r="52" spans="3:11" ht="15.75">
      <c r="C52" s="14" t="s">
        <v>53</v>
      </c>
      <c r="D52" s="78">
        <v>1327</v>
      </c>
      <c r="E52">
        <v>12</v>
      </c>
      <c r="F52" s="14" t="s">
        <v>53</v>
      </c>
      <c r="G52" s="78">
        <v>1327</v>
      </c>
      <c r="H52" s="160"/>
      <c r="I52" s="14" t="s">
        <v>53</v>
      </c>
      <c r="J52" s="56">
        <v>644</v>
      </c>
      <c r="K52">
        <v>12</v>
      </c>
    </row>
    <row r="53" spans="3:11" ht="15.75">
      <c r="C53" s="14" t="s">
        <v>12</v>
      </c>
      <c r="D53" s="139">
        <v>945.8</v>
      </c>
      <c r="E53">
        <v>13</v>
      </c>
      <c r="F53" s="14" t="s">
        <v>12</v>
      </c>
      <c r="G53" s="139">
        <v>945.8</v>
      </c>
      <c r="H53" s="160"/>
      <c r="I53" s="14" t="s">
        <v>12</v>
      </c>
      <c r="J53" s="56">
        <v>413.9</v>
      </c>
      <c r="K53">
        <v>13</v>
      </c>
    </row>
    <row r="54" spans="3:11" ht="15.75">
      <c r="C54" s="14" t="s">
        <v>10</v>
      </c>
      <c r="D54" s="78">
        <v>810.3</v>
      </c>
      <c r="E54">
        <v>14</v>
      </c>
      <c r="F54" s="14" t="s">
        <v>10</v>
      </c>
      <c r="G54" s="78">
        <v>810.3</v>
      </c>
      <c r="H54" s="160"/>
      <c r="I54" s="14" t="s">
        <v>10</v>
      </c>
      <c r="J54" s="56">
        <v>399.1</v>
      </c>
      <c r="K54">
        <v>14</v>
      </c>
    </row>
    <row r="57" spans="3:4" ht="15.75">
      <c r="C57" s="14" t="s">
        <v>11</v>
      </c>
      <c r="D57" s="87">
        <v>120.54597701149426</v>
      </c>
    </row>
    <row r="58" spans="3:9" ht="15.75">
      <c r="C58" s="18" t="s">
        <v>1</v>
      </c>
      <c r="D58" s="87">
        <v>119.88700564971751</v>
      </c>
      <c r="E58" s="84"/>
      <c r="F58" s="84"/>
      <c r="G58" s="84"/>
      <c r="H58" s="84"/>
      <c r="I58" s="84"/>
    </row>
    <row r="59" spans="3:9" ht="15.75">
      <c r="C59" s="14" t="s">
        <v>6</v>
      </c>
      <c r="D59" s="88">
        <v>114.89737219400592</v>
      </c>
      <c r="E59" s="84"/>
      <c r="F59" s="84"/>
      <c r="G59" s="84"/>
      <c r="H59" s="84"/>
      <c r="I59" s="84"/>
    </row>
    <row r="60" spans="3:9" ht="15.75">
      <c r="C60" s="14" t="s">
        <v>5</v>
      </c>
      <c r="D60" s="88">
        <v>111.2848232848233</v>
      </c>
      <c r="E60" s="84"/>
      <c r="F60" s="84"/>
      <c r="G60" s="84"/>
      <c r="H60" s="84"/>
      <c r="I60" s="84"/>
    </row>
    <row r="61" spans="3:9" ht="15.75">
      <c r="C61" s="14" t="s">
        <v>12</v>
      </c>
      <c r="D61" s="90">
        <v>108.69775308045422</v>
      </c>
      <c r="E61" s="84"/>
      <c r="F61" s="84"/>
      <c r="G61" s="84"/>
      <c r="H61" s="84"/>
      <c r="I61" s="84"/>
    </row>
    <row r="62" spans="3:9" ht="15.75">
      <c r="C62" s="14" t="s">
        <v>2</v>
      </c>
      <c r="D62" s="88">
        <v>105.94682835820895</v>
      </c>
      <c r="E62" s="84"/>
      <c r="F62" s="84"/>
      <c r="G62" s="84"/>
      <c r="H62" s="84"/>
      <c r="I62" s="84"/>
    </row>
    <row r="63" spans="3:9" ht="15.75">
      <c r="C63" s="14" t="s">
        <v>7</v>
      </c>
      <c r="D63" s="88">
        <v>105.0353113821884</v>
      </c>
      <c r="E63" s="84"/>
      <c r="F63" s="84"/>
      <c r="G63" s="84"/>
      <c r="H63" s="84"/>
      <c r="I63" s="84"/>
    </row>
    <row r="64" spans="3:9" ht="15.75">
      <c r="C64" s="14" t="s">
        <v>17</v>
      </c>
      <c r="D64" s="88">
        <v>103.30393739908087</v>
      </c>
      <c r="E64" s="84"/>
      <c r="F64" s="84"/>
      <c r="G64" s="84"/>
      <c r="H64" s="84"/>
      <c r="I64" s="84"/>
    </row>
    <row r="65" spans="3:9" ht="15.75">
      <c r="C65" s="14" t="s">
        <v>8</v>
      </c>
      <c r="D65" s="88">
        <v>102.28215767634853</v>
      </c>
      <c r="E65" s="84"/>
      <c r="F65" s="84"/>
      <c r="G65" s="84"/>
      <c r="H65" s="84"/>
      <c r="I65" s="84"/>
    </row>
    <row r="66" spans="3:9" ht="15.75">
      <c r="C66" s="14" t="s">
        <v>10</v>
      </c>
      <c r="D66" s="88">
        <v>102.2550739163117</v>
      </c>
      <c r="E66" s="137">
        <f>100-D66</f>
        <v>-2.2550739163117015</v>
      </c>
      <c r="F66" s="84"/>
      <c r="G66" s="84"/>
      <c r="H66" s="84"/>
      <c r="I66" s="84"/>
    </row>
    <row r="67" spans="3:9" ht="15.75">
      <c r="C67" s="14" t="s">
        <v>3</v>
      </c>
      <c r="D67" s="88">
        <v>98.83351007423119</v>
      </c>
      <c r="E67" s="137">
        <f>100-D67</f>
        <v>1.1664899257688148</v>
      </c>
      <c r="F67" s="84"/>
      <c r="G67" s="84"/>
      <c r="H67" s="84"/>
      <c r="I67" s="84"/>
    </row>
    <row r="68" spans="3:9" ht="15.75">
      <c r="C68" s="14" t="s">
        <v>53</v>
      </c>
      <c r="D68" s="88">
        <v>94.87577639751554</v>
      </c>
      <c r="E68" s="137">
        <f>100-D68</f>
        <v>5.124223602484463</v>
      </c>
      <c r="F68" s="84"/>
      <c r="G68" s="84"/>
      <c r="H68" s="84"/>
      <c r="I68" s="84"/>
    </row>
    <row r="69" spans="3:9" ht="15.75">
      <c r="C69" s="14" t="s">
        <v>4</v>
      </c>
      <c r="D69" s="88">
        <v>92.47297825237662</v>
      </c>
      <c r="E69" s="137">
        <f>100-D69</f>
        <v>7.52702174762338</v>
      </c>
      <c r="F69" s="84"/>
      <c r="G69" s="84"/>
      <c r="H69" s="84"/>
      <c r="I69" s="84"/>
    </row>
    <row r="70" spans="3:9" ht="15.75">
      <c r="C70" s="14" t="s">
        <v>14</v>
      </c>
      <c r="D70" s="88">
        <v>79.24837464982292</v>
      </c>
      <c r="E70" s="137">
        <f>100-D70</f>
        <v>20.75162535017708</v>
      </c>
      <c r="F70" s="84"/>
      <c r="G70" s="84"/>
      <c r="H70" s="84"/>
      <c r="I70" s="84"/>
    </row>
    <row r="71" spans="3:9" ht="12.75">
      <c r="C71" s="11"/>
      <c r="D71" s="11"/>
      <c r="E71" s="84"/>
      <c r="F71" s="84"/>
      <c r="G71" s="84"/>
      <c r="H71" s="84"/>
      <c r="I71" s="84"/>
    </row>
    <row r="72" spans="3:9" ht="12.75">
      <c r="C72" s="84"/>
      <c r="D72" s="84"/>
      <c r="E72" s="84"/>
      <c r="F72" s="84"/>
      <c r="G72" s="84"/>
      <c r="H72" s="84"/>
      <c r="I72" s="84"/>
    </row>
    <row r="73" spans="3:9" ht="12.75">
      <c r="C73" s="118" t="s">
        <v>13</v>
      </c>
      <c r="D73" s="118"/>
      <c r="E73" s="118"/>
      <c r="F73" s="118"/>
      <c r="G73" s="118"/>
      <c r="H73" s="84"/>
      <c r="I73" s="84"/>
    </row>
    <row r="74" spans="3:9" ht="15.75">
      <c r="C74" s="118">
        <v>2009</v>
      </c>
      <c r="D74" s="119"/>
      <c r="E74" s="118">
        <v>141903979</v>
      </c>
      <c r="F74" s="125">
        <f>D74/E74*1000000</f>
        <v>0</v>
      </c>
      <c r="G74" s="118"/>
      <c r="H74" s="84"/>
      <c r="I74" s="84"/>
    </row>
    <row r="75" spans="3:9" ht="15.75">
      <c r="C75" s="118">
        <v>2008</v>
      </c>
      <c r="D75" s="118"/>
      <c r="E75" s="118">
        <v>142008838</v>
      </c>
      <c r="F75" s="125">
        <f>D75/E75*1000000</f>
        <v>0</v>
      </c>
      <c r="G75" s="126" t="e">
        <f>F74/F75*100</f>
        <v>#DIV/0!</v>
      </c>
      <c r="H75" s="84"/>
      <c r="I75" s="84"/>
    </row>
    <row r="76" spans="3:6" ht="12.75">
      <c r="C76" t="s">
        <v>72</v>
      </c>
      <c r="D76">
        <v>165700</v>
      </c>
      <c r="E76">
        <v>141914500</v>
      </c>
      <c r="F76">
        <f>D76/E76*1000000</f>
        <v>1167.6044378833735</v>
      </c>
    </row>
    <row r="77" spans="3:5" ht="12.75">
      <c r="C77" t="s">
        <v>75</v>
      </c>
      <c r="E77">
        <v>141914500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&amp;R28</oddHeader>
  </headerFooter>
  <colBreaks count="1" manualBreakCount="1">
    <brk id="1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I17" sqref="I17"/>
    </sheetView>
  </sheetViews>
  <sheetFormatPr defaultColWidth="9.33203125" defaultRowHeight="12.75"/>
  <cols>
    <col min="3" max="3" width="21.16015625" style="0" customWidth="1"/>
    <col min="4" max="4" width="12.5" style="0" customWidth="1"/>
    <col min="5" max="5" width="12.33203125" style="0" customWidth="1"/>
    <col min="6" max="6" width="16.83203125" style="0" customWidth="1"/>
    <col min="7" max="7" width="12.5" style="0" customWidth="1"/>
    <col min="9" max="9" width="24.66015625" style="0" customWidth="1"/>
    <col min="10" max="10" width="10.33203125" style="0" customWidth="1"/>
  </cols>
  <sheetData>
    <row r="1" spans="1:14" ht="19.5" customHeight="1">
      <c r="A1" s="262" t="s">
        <v>39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53.25" customHeight="1">
      <c r="A2" s="1"/>
      <c r="B2" s="1"/>
      <c r="C2" s="11"/>
      <c r="D2" s="231" t="s">
        <v>83</v>
      </c>
      <c r="E2" s="55" t="s">
        <v>96</v>
      </c>
      <c r="F2" s="12" t="s">
        <v>28</v>
      </c>
    </row>
    <row r="3" spans="3:10" ht="19.5" customHeight="1">
      <c r="C3" s="14" t="s">
        <v>2</v>
      </c>
      <c r="D3" s="221">
        <v>17832.8</v>
      </c>
      <c r="E3" s="222">
        <v>15801.6</v>
      </c>
      <c r="F3" s="223">
        <f aca="true" t="shared" si="0" ref="F3:F16">D3/E3*100</f>
        <v>112.85439449169704</v>
      </c>
      <c r="I3" s="14" t="s">
        <v>5</v>
      </c>
      <c r="J3" s="36">
        <v>107.52514644377236</v>
      </c>
    </row>
    <row r="4" spans="3:10" ht="19.5" customHeight="1">
      <c r="C4" s="14" t="s">
        <v>17</v>
      </c>
      <c r="D4" s="224">
        <v>9703.7</v>
      </c>
      <c r="E4" s="222">
        <v>8513</v>
      </c>
      <c r="F4" s="223">
        <f t="shared" si="0"/>
        <v>113.9868436508869</v>
      </c>
      <c r="I4" s="18" t="s">
        <v>1</v>
      </c>
      <c r="J4" s="36">
        <v>109.56878575331466</v>
      </c>
    </row>
    <row r="5" spans="3:10" ht="19.5" customHeight="1">
      <c r="C5" s="14" t="s">
        <v>12</v>
      </c>
      <c r="D5" s="224">
        <v>8876.9</v>
      </c>
      <c r="E5" s="222">
        <v>7358.9</v>
      </c>
      <c r="F5" s="223">
        <f t="shared" si="0"/>
        <v>120.62808300153556</v>
      </c>
      <c r="I5" s="14" t="s">
        <v>4</v>
      </c>
      <c r="J5" s="36">
        <v>110.34888363710922</v>
      </c>
    </row>
    <row r="6" spans="3:10" ht="19.5" customHeight="1">
      <c r="C6" s="14" t="s">
        <v>6</v>
      </c>
      <c r="D6" s="221">
        <v>19228.7</v>
      </c>
      <c r="E6" s="222">
        <v>16945.4</v>
      </c>
      <c r="F6" s="223">
        <f t="shared" si="0"/>
        <v>113.4744532439482</v>
      </c>
      <c r="I6" s="14" t="s">
        <v>7</v>
      </c>
      <c r="J6" s="36">
        <v>110.43125553638863</v>
      </c>
    </row>
    <row r="7" spans="3:10" ht="19.5" customHeight="1">
      <c r="C7" s="18" t="s">
        <v>1</v>
      </c>
      <c r="D7" s="228">
        <v>9825.8</v>
      </c>
      <c r="E7" s="228">
        <v>8967.7</v>
      </c>
      <c r="F7" s="229">
        <f t="shared" si="0"/>
        <v>109.56878575331466</v>
      </c>
      <c r="I7" s="14" t="s">
        <v>11</v>
      </c>
      <c r="J7" s="36">
        <v>111.82501708817499</v>
      </c>
    </row>
    <row r="8" spans="3:10" ht="19.5" customHeight="1">
      <c r="C8" s="14" t="s">
        <v>4</v>
      </c>
      <c r="D8" s="221">
        <v>10225.7</v>
      </c>
      <c r="E8" s="222">
        <v>9266.7</v>
      </c>
      <c r="F8" s="223">
        <f t="shared" si="0"/>
        <v>110.34888363710922</v>
      </c>
      <c r="I8" s="14" t="s">
        <v>8</v>
      </c>
      <c r="J8" s="36">
        <v>112.63780112096804</v>
      </c>
    </row>
    <row r="9" spans="3:10" ht="19.5" customHeight="1">
      <c r="C9" s="14" t="s">
        <v>14</v>
      </c>
      <c r="D9" s="221">
        <v>13839.7</v>
      </c>
      <c r="E9" s="222">
        <v>11655.3</v>
      </c>
      <c r="F9" s="223">
        <f t="shared" si="0"/>
        <v>118.74168833063072</v>
      </c>
      <c r="I9" s="14" t="s">
        <v>2</v>
      </c>
      <c r="J9" s="36">
        <v>112.85439449169704</v>
      </c>
    </row>
    <row r="10" spans="3:10" ht="19.5" customHeight="1">
      <c r="C10" s="14" t="s">
        <v>7</v>
      </c>
      <c r="D10" s="221">
        <v>11843.2</v>
      </c>
      <c r="E10" s="222">
        <v>10724.5</v>
      </c>
      <c r="F10" s="223">
        <f t="shared" si="0"/>
        <v>110.43125553638863</v>
      </c>
      <c r="I10" s="14" t="s">
        <v>6</v>
      </c>
      <c r="J10" s="36">
        <v>113.4744532439482</v>
      </c>
    </row>
    <row r="11" spans="3:10" ht="19.5" customHeight="1">
      <c r="C11" s="14" t="s">
        <v>8</v>
      </c>
      <c r="D11" s="221">
        <v>12138.3</v>
      </c>
      <c r="E11" s="222">
        <v>10776.4</v>
      </c>
      <c r="F11" s="223">
        <f t="shared" si="0"/>
        <v>112.63780112096804</v>
      </c>
      <c r="I11" s="14" t="s">
        <v>3</v>
      </c>
      <c r="J11" s="36">
        <v>113.63963644332212</v>
      </c>
    </row>
    <row r="12" spans="3:10" ht="19.5" customHeight="1">
      <c r="C12" s="14" t="s">
        <v>3</v>
      </c>
      <c r="D12" s="221">
        <v>10890.2</v>
      </c>
      <c r="E12" s="222">
        <v>9583.1</v>
      </c>
      <c r="F12" s="223">
        <f t="shared" si="0"/>
        <v>113.63963644332212</v>
      </c>
      <c r="I12" s="14" t="s">
        <v>17</v>
      </c>
      <c r="J12" s="36">
        <v>113.9868436508869</v>
      </c>
    </row>
    <row r="13" spans="3:10" ht="19.5" customHeight="1">
      <c r="C13" s="14" t="s">
        <v>11</v>
      </c>
      <c r="D13" s="221">
        <v>9816</v>
      </c>
      <c r="E13" s="222">
        <v>8778</v>
      </c>
      <c r="F13" s="223">
        <f t="shared" si="0"/>
        <v>111.82501708817499</v>
      </c>
      <c r="I13" s="14" t="s">
        <v>10</v>
      </c>
      <c r="J13" s="36">
        <v>114.23844192084263</v>
      </c>
    </row>
    <row r="14" spans="3:10" ht="19.5" customHeight="1">
      <c r="C14" s="14" t="s">
        <v>5</v>
      </c>
      <c r="D14" s="221">
        <v>17456.6</v>
      </c>
      <c r="E14" s="222">
        <v>16234.9</v>
      </c>
      <c r="F14" s="223">
        <f t="shared" si="0"/>
        <v>107.52514644377236</v>
      </c>
      <c r="I14" s="14" t="s">
        <v>53</v>
      </c>
      <c r="J14" s="36">
        <v>118.25940815572913</v>
      </c>
    </row>
    <row r="15" spans="3:10" ht="19.5" customHeight="1">
      <c r="C15" s="14" t="s">
        <v>53</v>
      </c>
      <c r="D15" s="221">
        <v>9707.8</v>
      </c>
      <c r="E15" s="222">
        <v>8208.90291216099</v>
      </c>
      <c r="F15" s="223">
        <f t="shared" si="0"/>
        <v>118.25940815572913</v>
      </c>
      <c r="I15" s="14" t="s">
        <v>14</v>
      </c>
      <c r="J15" s="36">
        <v>118.74168833063072</v>
      </c>
    </row>
    <row r="16" spans="3:10" ht="19.5" customHeight="1">
      <c r="C16" s="14" t="s">
        <v>10</v>
      </c>
      <c r="D16" s="221">
        <v>10320.757796896605</v>
      </c>
      <c r="E16" s="222">
        <v>9034.4</v>
      </c>
      <c r="F16" s="223">
        <f t="shared" si="0"/>
        <v>114.23844192084263</v>
      </c>
      <c r="I16" s="14" t="s">
        <v>12</v>
      </c>
      <c r="J16" s="36">
        <v>120.62808300153556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3" t="s">
        <v>75</v>
      </c>
      <c r="E40" t="s">
        <v>16</v>
      </c>
      <c r="G40" s="53" t="s">
        <v>75</v>
      </c>
      <c r="H40" t="s">
        <v>13</v>
      </c>
      <c r="I40" t="s">
        <v>15</v>
      </c>
      <c r="J40" s="53" t="s">
        <v>75</v>
      </c>
      <c r="K40" t="s">
        <v>16</v>
      </c>
    </row>
    <row r="41" spans="3:11" ht="15.75">
      <c r="C41" s="14" t="s">
        <v>6</v>
      </c>
      <c r="D41" s="78">
        <v>19228.7</v>
      </c>
      <c r="E41">
        <v>1</v>
      </c>
      <c r="F41" s="14" t="s">
        <v>6</v>
      </c>
      <c r="G41" s="78">
        <v>19228.7</v>
      </c>
      <c r="H41" s="159"/>
      <c r="I41" s="14" t="s">
        <v>6</v>
      </c>
      <c r="J41" s="56">
        <v>16945.4</v>
      </c>
      <c r="K41">
        <v>1</v>
      </c>
    </row>
    <row r="42" spans="3:11" ht="31.5">
      <c r="C42" s="14" t="s">
        <v>2</v>
      </c>
      <c r="D42" s="78">
        <v>17832.8</v>
      </c>
      <c r="E42">
        <v>2</v>
      </c>
      <c r="F42" s="14" t="s">
        <v>2</v>
      </c>
      <c r="G42" s="78">
        <v>17832.8</v>
      </c>
      <c r="H42" s="159"/>
      <c r="I42" s="14" t="s">
        <v>5</v>
      </c>
      <c r="J42" s="56">
        <v>16234.9</v>
      </c>
      <c r="K42">
        <v>2</v>
      </c>
    </row>
    <row r="43" spans="3:11" ht="15.75">
      <c r="C43" s="14" t="s">
        <v>5</v>
      </c>
      <c r="D43" s="78">
        <v>17456.6</v>
      </c>
      <c r="E43">
        <v>3</v>
      </c>
      <c r="F43" s="14" t="s">
        <v>5</v>
      </c>
      <c r="G43" s="78">
        <v>17456.6</v>
      </c>
      <c r="H43" s="159"/>
      <c r="I43" s="14" t="s">
        <v>2</v>
      </c>
      <c r="J43" s="56">
        <v>15801.6</v>
      </c>
      <c r="K43">
        <v>3</v>
      </c>
    </row>
    <row r="44" spans="3:11" ht="31.5">
      <c r="C44" s="14" t="s">
        <v>14</v>
      </c>
      <c r="D44" s="78">
        <v>13839.7</v>
      </c>
      <c r="E44">
        <v>4</v>
      </c>
      <c r="F44" s="14" t="s">
        <v>14</v>
      </c>
      <c r="G44" s="78">
        <v>13839.7</v>
      </c>
      <c r="H44" s="159"/>
      <c r="I44" s="14" t="s">
        <v>14</v>
      </c>
      <c r="J44" s="56">
        <v>11655.3</v>
      </c>
      <c r="K44">
        <v>4</v>
      </c>
    </row>
    <row r="45" spans="3:11" ht="31.5">
      <c r="C45" s="14" t="s">
        <v>8</v>
      </c>
      <c r="D45" s="78">
        <v>12138.3</v>
      </c>
      <c r="E45">
        <v>5</v>
      </c>
      <c r="F45" s="14" t="s">
        <v>8</v>
      </c>
      <c r="G45" s="78">
        <v>12138.3</v>
      </c>
      <c r="H45" s="159"/>
      <c r="I45" s="14" t="s">
        <v>8</v>
      </c>
      <c r="J45" s="56">
        <v>10776.4</v>
      </c>
      <c r="K45">
        <v>5</v>
      </c>
    </row>
    <row r="46" spans="3:11" ht="15.75">
      <c r="C46" s="14" t="s">
        <v>7</v>
      </c>
      <c r="D46" s="78">
        <v>11843.2</v>
      </c>
      <c r="E46">
        <v>6</v>
      </c>
      <c r="F46" s="14" t="s">
        <v>7</v>
      </c>
      <c r="G46" s="78">
        <v>11843.2</v>
      </c>
      <c r="H46" s="159"/>
      <c r="I46" s="14" t="s">
        <v>7</v>
      </c>
      <c r="J46" s="56">
        <v>10724.5</v>
      </c>
      <c r="K46">
        <v>6</v>
      </c>
    </row>
    <row r="47" spans="3:11" ht="15.75">
      <c r="C47" s="14" t="s">
        <v>3</v>
      </c>
      <c r="D47" s="78">
        <v>10890.2</v>
      </c>
      <c r="E47">
        <v>7</v>
      </c>
      <c r="F47" s="14" t="s">
        <v>3</v>
      </c>
      <c r="G47" s="78">
        <v>10890.2</v>
      </c>
      <c r="H47" s="159"/>
      <c r="I47" s="14" t="s">
        <v>3</v>
      </c>
      <c r="J47" s="56">
        <v>9583.1</v>
      </c>
      <c r="K47">
        <v>7</v>
      </c>
    </row>
    <row r="48" spans="3:11" ht="15.75">
      <c r="C48" s="14" t="s">
        <v>10</v>
      </c>
      <c r="D48" s="78">
        <v>10320.757796896605</v>
      </c>
      <c r="E48">
        <v>8</v>
      </c>
      <c r="F48" s="14" t="s">
        <v>10</v>
      </c>
      <c r="G48" s="78">
        <v>10320.757796896605</v>
      </c>
      <c r="H48" s="159"/>
      <c r="I48" s="14" t="s">
        <v>4</v>
      </c>
      <c r="J48" s="56">
        <v>9266.7</v>
      </c>
      <c r="K48">
        <v>8</v>
      </c>
    </row>
    <row r="49" spans="3:11" ht="15.75">
      <c r="C49" s="14" t="s">
        <v>4</v>
      </c>
      <c r="D49" s="78">
        <v>10225.7</v>
      </c>
      <c r="E49">
        <v>9</v>
      </c>
      <c r="F49" s="14" t="s">
        <v>4</v>
      </c>
      <c r="G49" s="78">
        <v>10225.7</v>
      </c>
      <c r="H49" s="159"/>
      <c r="I49" s="14" t="s">
        <v>10</v>
      </c>
      <c r="J49" s="56">
        <v>9034.4</v>
      </c>
      <c r="K49">
        <v>9</v>
      </c>
    </row>
    <row r="50" spans="3:11" ht="15.75">
      <c r="C50" s="18" t="s">
        <v>1</v>
      </c>
      <c r="D50" s="33">
        <v>9825.8</v>
      </c>
      <c r="E50">
        <v>10</v>
      </c>
      <c r="F50" s="18" t="s">
        <v>1</v>
      </c>
      <c r="G50" s="33">
        <v>9825.8</v>
      </c>
      <c r="H50" s="159"/>
      <c r="I50" s="18" t="s">
        <v>1</v>
      </c>
      <c r="J50" s="33">
        <v>8967.7</v>
      </c>
      <c r="K50">
        <v>10</v>
      </c>
    </row>
    <row r="51" spans="3:11" ht="15.75">
      <c r="C51" s="14" t="s">
        <v>11</v>
      </c>
      <c r="D51" s="78">
        <v>9816</v>
      </c>
      <c r="E51">
        <v>11</v>
      </c>
      <c r="F51" s="14" t="s">
        <v>11</v>
      </c>
      <c r="G51" s="78">
        <v>9816</v>
      </c>
      <c r="H51" s="159"/>
      <c r="I51" s="14" t="s">
        <v>11</v>
      </c>
      <c r="J51" s="56">
        <v>8778</v>
      </c>
      <c r="K51">
        <v>11</v>
      </c>
    </row>
    <row r="52" spans="3:11" ht="15.75">
      <c r="C52" s="14" t="s">
        <v>53</v>
      </c>
      <c r="D52" s="78">
        <v>9707.8</v>
      </c>
      <c r="E52">
        <v>12</v>
      </c>
      <c r="F52" s="14" t="s">
        <v>53</v>
      </c>
      <c r="G52" s="78">
        <v>9707.8</v>
      </c>
      <c r="H52" s="159"/>
      <c r="I52" s="14" t="s">
        <v>17</v>
      </c>
      <c r="J52" s="56">
        <v>8513</v>
      </c>
      <c r="K52">
        <v>12</v>
      </c>
    </row>
    <row r="53" spans="3:11" ht="15.75">
      <c r="C53" s="14" t="s">
        <v>17</v>
      </c>
      <c r="D53" s="138">
        <v>9703.7</v>
      </c>
      <c r="E53">
        <v>13</v>
      </c>
      <c r="F53" s="14" t="s">
        <v>17</v>
      </c>
      <c r="G53" s="138">
        <v>9703.7</v>
      </c>
      <c r="H53" s="159"/>
      <c r="I53" s="14" t="s">
        <v>53</v>
      </c>
      <c r="J53" s="56">
        <v>8208.90291216099</v>
      </c>
      <c r="K53">
        <v>13</v>
      </c>
    </row>
    <row r="54" spans="3:11" ht="15.75">
      <c r="C54" s="14" t="s">
        <v>12</v>
      </c>
      <c r="D54" s="139">
        <v>8876.9</v>
      </c>
      <c r="E54">
        <v>14</v>
      </c>
      <c r="F54" s="14" t="s">
        <v>12</v>
      </c>
      <c r="G54" s="139">
        <v>8876.9</v>
      </c>
      <c r="H54" s="159"/>
      <c r="I54" s="14" t="s">
        <v>12</v>
      </c>
      <c r="J54" s="56">
        <v>7358.9</v>
      </c>
      <c r="K54">
        <v>14</v>
      </c>
    </row>
    <row r="57" spans="2:5" ht="12.75">
      <c r="B57" s="186">
        <v>2010</v>
      </c>
      <c r="C57" s="179">
        <v>1113600</v>
      </c>
      <c r="D57" s="179">
        <v>141914500</v>
      </c>
      <c r="E57" s="179">
        <f>C57/D57*1000000</f>
        <v>7846.978286221634</v>
      </c>
    </row>
    <row r="58" spans="1:7" ht="12.75">
      <c r="A58" s="58" t="s">
        <v>13</v>
      </c>
      <c r="B58" s="58">
        <v>2009</v>
      </c>
      <c r="C58" s="180">
        <v>4413700</v>
      </c>
      <c r="D58" s="181">
        <v>141903979</v>
      </c>
      <c r="E58" s="182">
        <f>C58/D58*1000000</f>
        <v>31103.426634710504</v>
      </c>
      <c r="F58" s="58"/>
      <c r="G58" s="84"/>
    </row>
    <row r="59" spans="1:7" ht="15.75">
      <c r="A59" s="58"/>
      <c r="B59" s="58">
        <v>2008</v>
      </c>
      <c r="C59" s="183">
        <v>4080700</v>
      </c>
      <c r="D59" s="181">
        <v>142008838</v>
      </c>
      <c r="E59" s="182">
        <f>C59/D59*1000000</f>
        <v>28735.535460123967</v>
      </c>
      <c r="F59" s="74">
        <f>E58/E59*100</f>
        <v>108.24028902427254</v>
      </c>
      <c r="G59" s="84"/>
    </row>
    <row r="60" spans="1:7" ht="15.75">
      <c r="A60" s="84"/>
      <c r="B60" s="84">
        <v>2007</v>
      </c>
      <c r="C60" s="180">
        <v>3407000</v>
      </c>
      <c r="D60" s="184">
        <v>142114903</v>
      </c>
      <c r="E60" s="185">
        <f>C60/D60*1000000</f>
        <v>23973.558916618334</v>
      </c>
      <c r="F60" s="87"/>
      <c r="G60" s="84"/>
    </row>
    <row r="61" spans="1:7" ht="15.75">
      <c r="A61" s="84" t="s">
        <v>58</v>
      </c>
      <c r="B61" s="84"/>
      <c r="C61" s="84"/>
      <c r="D61" s="84"/>
      <c r="E61" s="84"/>
      <c r="F61" s="87"/>
      <c r="G61" s="84"/>
    </row>
    <row r="62" spans="1:7" ht="15.75">
      <c r="A62" s="84"/>
      <c r="B62" s="84">
        <v>2008</v>
      </c>
      <c r="C62" s="84">
        <v>689636.9</v>
      </c>
      <c r="D62" s="84">
        <v>30241581</v>
      </c>
      <c r="E62" s="85">
        <f>C62/D62*1000000</f>
        <v>22804.26079575668</v>
      </c>
      <c r="F62" s="87">
        <f>E62/E63*100</f>
        <v>125.92173010875737</v>
      </c>
      <c r="G62" s="84"/>
    </row>
    <row r="63" spans="1:7" ht="15.75">
      <c r="A63" s="84"/>
      <c r="B63" s="84">
        <v>2007</v>
      </c>
      <c r="C63" s="84">
        <v>548618.1</v>
      </c>
      <c r="D63" s="84">
        <v>30293874</v>
      </c>
      <c r="E63" s="85">
        <f>C63/D63*1000000</f>
        <v>18109.86934190061</v>
      </c>
      <c r="F63" s="84"/>
      <c r="G63" s="84"/>
    </row>
    <row r="64" spans="1:7" ht="12.75">
      <c r="A64" s="84"/>
      <c r="B64" s="84"/>
      <c r="C64" s="84"/>
      <c r="D64" s="84"/>
      <c r="E64" s="84"/>
      <c r="F64" s="84"/>
      <c r="G64" s="84"/>
    </row>
    <row r="65" spans="1:7" ht="15.75">
      <c r="A65" s="84"/>
      <c r="B65" s="84"/>
      <c r="C65" s="14" t="s">
        <v>12</v>
      </c>
      <c r="D65" s="19">
        <v>123.62168334058285</v>
      </c>
      <c r="E65" s="84"/>
      <c r="F65" s="84"/>
      <c r="G65" s="84"/>
    </row>
    <row r="66" spans="1:7" ht="15.75">
      <c r="A66" s="84"/>
      <c r="B66" s="84"/>
      <c r="C66" s="14" t="s">
        <v>53</v>
      </c>
      <c r="D66" s="19">
        <v>119.49118669601364</v>
      </c>
      <c r="E66" s="84"/>
      <c r="F66" s="84"/>
      <c r="G66" s="84"/>
    </row>
    <row r="67" spans="1:7" ht="15.75">
      <c r="A67" s="84"/>
      <c r="B67" s="84"/>
      <c r="C67" s="14" t="s">
        <v>3</v>
      </c>
      <c r="D67" s="19">
        <v>115.27946127946127</v>
      </c>
      <c r="E67" s="84"/>
      <c r="F67" s="84"/>
      <c r="G67" s="84"/>
    </row>
    <row r="68" spans="1:7" ht="15.75">
      <c r="A68" s="84"/>
      <c r="B68" s="84"/>
      <c r="C68" s="14" t="s">
        <v>10</v>
      </c>
      <c r="D68" s="20">
        <v>114.69785735767202</v>
      </c>
      <c r="E68" s="84"/>
      <c r="F68" s="84"/>
      <c r="G68" s="84"/>
    </row>
    <row r="69" spans="1:7" ht="15.75">
      <c r="A69" s="84"/>
      <c r="B69" s="84"/>
      <c r="C69" s="14" t="s">
        <v>17</v>
      </c>
      <c r="D69" s="19">
        <v>114.67817364390123</v>
      </c>
      <c r="E69" s="84"/>
      <c r="F69" s="84"/>
      <c r="G69" s="84"/>
    </row>
    <row r="70" spans="1:7" ht="15.75">
      <c r="A70" s="84"/>
      <c r="B70" s="84"/>
      <c r="C70" s="14" t="s">
        <v>11</v>
      </c>
      <c r="D70" s="19">
        <v>114.02480270574972</v>
      </c>
      <c r="E70" s="84"/>
      <c r="F70" s="84"/>
      <c r="G70" s="84"/>
    </row>
    <row r="71" spans="1:7" ht="15.75">
      <c r="A71" s="84"/>
      <c r="B71" s="84"/>
      <c r="C71" s="14" t="s">
        <v>2</v>
      </c>
      <c r="D71" s="19">
        <v>113.85944732013256</v>
      </c>
      <c r="E71" s="84"/>
      <c r="F71" s="84"/>
      <c r="G71" s="84"/>
    </row>
    <row r="72" spans="1:7" ht="15.75">
      <c r="A72" s="84"/>
      <c r="B72" s="84"/>
      <c r="C72" s="14" t="s">
        <v>8</v>
      </c>
      <c r="D72" s="19">
        <v>112.65161983724859</v>
      </c>
      <c r="E72" s="84"/>
      <c r="F72" s="84"/>
      <c r="G72" s="84"/>
    </row>
    <row r="73" spans="1:7" ht="15.75">
      <c r="A73" s="84"/>
      <c r="B73" s="84"/>
      <c r="C73" s="14" t="s">
        <v>14</v>
      </c>
      <c r="D73" s="19">
        <v>112.46390760346488</v>
      </c>
      <c r="E73" s="84"/>
      <c r="F73" s="84"/>
      <c r="G73" s="84"/>
    </row>
    <row r="74" spans="1:7" ht="15.75">
      <c r="A74" s="84"/>
      <c r="B74" s="84"/>
      <c r="C74" s="14" t="s">
        <v>6</v>
      </c>
      <c r="D74" s="19">
        <v>112.33531363261618</v>
      </c>
      <c r="E74" s="84"/>
      <c r="F74" s="84"/>
      <c r="G74" s="84"/>
    </row>
    <row r="75" spans="1:7" ht="15.75">
      <c r="A75" s="84"/>
      <c r="B75" s="84"/>
      <c r="C75" s="14" t="s">
        <v>4</v>
      </c>
      <c r="D75" s="19">
        <v>109.94134059801833</v>
      </c>
      <c r="E75" s="84"/>
      <c r="F75" s="84"/>
      <c r="G75" s="84"/>
    </row>
    <row r="76" spans="1:7" ht="15.75">
      <c r="A76" s="84"/>
      <c r="B76" s="84"/>
      <c r="C76" s="14" t="s">
        <v>7</v>
      </c>
      <c r="D76" s="19">
        <v>109.71776840131271</v>
      </c>
      <c r="E76" s="84"/>
      <c r="F76" s="84"/>
      <c r="G76" s="84"/>
    </row>
    <row r="77" spans="1:7" ht="15.75">
      <c r="A77" s="84"/>
      <c r="B77" s="84"/>
      <c r="C77" s="18" t="s">
        <v>1</v>
      </c>
      <c r="D77" s="19">
        <v>107.90616854908777</v>
      </c>
      <c r="E77" s="84"/>
      <c r="F77" s="84"/>
      <c r="G77" s="84"/>
    </row>
    <row r="78" spans="1:7" ht="15.75">
      <c r="A78" s="84"/>
      <c r="B78" s="84"/>
      <c r="C78" s="14" t="s">
        <v>5</v>
      </c>
      <c r="D78" s="19">
        <v>104.86095851949511</v>
      </c>
      <c r="E78" s="84"/>
      <c r="F78" s="84"/>
      <c r="G78" s="84"/>
    </row>
    <row r="79" spans="1:7" ht="12.75">
      <c r="A79" s="84"/>
      <c r="B79" s="84"/>
      <c r="C79" s="11"/>
      <c r="D79" s="11"/>
      <c r="E79" s="84"/>
      <c r="F79" s="84"/>
      <c r="G79" s="84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&amp;R29</oddHeader>
  </headerFooter>
  <colBreaks count="1" manualBreakCount="1">
    <brk id="1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I8" sqref="I8"/>
    </sheetView>
  </sheetViews>
  <sheetFormatPr defaultColWidth="9.33203125" defaultRowHeight="12.75"/>
  <cols>
    <col min="3" max="3" width="21.16015625" style="0" customWidth="1"/>
    <col min="4" max="5" width="13.66015625" style="0" customWidth="1"/>
    <col min="6" max="6" width="16.83203125" style="0" customWidth="1"/>
    <col min="9" max="9" width="24.66015625" style="0" customWidth="1"/>
    <col min="10" max="10" width="11.16015625" style="0" customWidth="1"/>
    <col min="13" max="13" width="10.66015625" style="0" customWidth="1"/>
    <col min="14" max="14" width="17.83203125" style="0" customWidth="1"/>
    <col min="19" max="19" width="22.5" style="0" customWidth="1"/>
  </cols>
  <sheetData>
    <row r="1" spans="1:14" ht="19.5" customHeight="1">
      <c r="A1" s="262" t="s">
        <v>100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53.25" customHeight="1">
      <c r="A2" s="1"/>
      <c r="B2" s="1"/>
      <c r="C2" s="11"/>
      <c r="D2" s="231" t="s">
        <v>83</v>
      </c>
      <c r="E2" s="55" t="s">
        <v>84</v>
      </c>
      <c r="F2" s="12" t="s">
        <v>28</v>
      </c>
    </row>
    <row r="3" spans="3:6" ht="19.5" customHeight="1">
      <c r="C3" s="14" t="s">
        <v>2</v>
      </c>
      <c r="D3" s="222">
        <v>187</v>
      </c>
      <c r="E3" s="222">
        <v>193</v>
      </c>
      <c r="F3" s="249">
        <f aca="true" t="shared" si="0" ref="F3:F16">D3/E3*100</f>
        <v>96.89119170984456</v>
      </c>
    </row>
    <row r="4" spans="3:6" ht="19.5" customHeight="1">
      <c r="C4" s="14" t="s">
        <v>17</v>
      </c>
      <c r="D4" s="222">
        <v>188.9</v>
      </c>
      <c r="E4" s="222">
        <v>177.6</v>
      </c>
      <c r="F4" s="249">
        <f t="shared" si="0"/>
        <v>106.36261261261262</v>
      </c>
    </row>
    <row r="5" spans="3:6" ht="19.5" customHeight="1">
      <c r="C5" s="14" t="s">
        <v>12</v>
      </c>
      <c r="D5" s="222">
        <v>104.4</v>
      </c>
      <c r="E5" s="222">
        <v>94.6</v>
      </c>
      <c r="F5" s="249">
        <f t="shared" si="0"/>
        <v>110.35940803382664</v>
      </c>
    </row>
    <row r="6" spans="3:6" ht="19.5" customHeight="1">
      <c r="C6" s="14" t="s">
        <v>6</v>
      </c>
      <c r="D6" s="222">
        <v>248.79516380101242</v>
      </c>
      <c r="E6" s="222">
        <v>300.6</v>
      </c>
      <c r="F6" s="249">
        <f t="shared" si="0"/>
        <v>82.76618888922567</v>
      </c>
    </row>
    <row r="7" spans="3:6" ht="19.5" customHeight="1">
      <c r="C7" s="18" t="s">
        <v>1</v>
      </c>
      <c r="D7" s="228">
        <v>112.3</v>
      </c>
      <c r="E7" s="228">
        <v>94.6</v>
      </c>
      <c r="F7" s="249">
        <f t="shared" si="0"/>
        <v>118.71035940803382</v>
      </c>
    </row>
    <row r="8" spans="3:6" ht="19.5" customHeight="1">
      <c r="C8" s="14" t="s">
        <v>4</v>
      </c>
      <c r="D8" s="222">
        <v>200.7</v>
      </c>
      <c r="E8" s="222">
        <v>186.4</v>
      </c>
      <c r="F8" s="249">
        <f t="shared" si="0"/>
        <v>107.67167381974248</v>
      </c>
    </row>
    <row r="9" spans="3:6" ht="19.5" customHeight="1">
      <c r="C9" s="14" t="s">
        <v>14</v>
      </c>
      <c r="D9" s="222">
        <v>111.2</v>
      </c>
      <c r="E9" s="222">
        <v>92.9</v>
      </c>
      <c r="F9" s="249">
        <f t="shared" si="0"/>
        <v>119.69860064585576</v>
      </c>
    </row>
    <row r="10" spans="3:6" ht="19.5" customHeight="1">
      <c r="C10" s="14" t="s">
        <v>7</v>
      </c>
      <c r="D10" s="249">
        <v>118.4</v>
      </c>
      <c r="E10" s="249">
        <v>96.8</v>
      </c>
      <c r="F10" s="249">
        <f t="shared" si="0"/>
        <v>122.31404958677687</v>
      </c>
    </row>
    <row r="11" spans="3:6" ht="19.5" customHeight="1">
      <c r="C11" s="14" t="s">
        <v>8</v>
      </c>
      <c r="D11" s="225">
        <v>184.9</v>
      </c>
      <c r="E11" s="225">
        <v>182.5</v>
      </c>
      <c r="F11" s="249">
        <f t="shared" si="0"/>
        <v>101.31506849315069</v>
      </c>
    </row>
    <row r="12" spans="3:6" ht="19.5" customHeight="1">
      <c r="C12" s="14" t="s">
        <v>3</v>
      </c>
      <c r="D12" s="222">
        <v>122.7</v>
      </c>
      <c r="E12" s="222">
        <v>135.6</v>
      </c>
      <c r="F12" s="249">
        <f t="shared" si="0"/>
        <v>90.48672566371681</v>
      </c>
    </row>
    <row r="13" spans="3:6" ht="19.5" customHeight="1">
      <c r="C13" s="14" t="s">
        <v>11</v>
      </c>
      <c r="D13" s="225">
        <v>82.1</v>
      </c>
      <c r="E13" s="225">
        <v>138.7</v>
      </c>
      <c r="F13" s="249">
        <f t="shared" si="0"/>
        <v>59.19250180245134</v>
      </c>
    </row>
    <row r="14" spans="3:6" ht="19.5" customHeight="1">
      <c r="C14" s="14" t="s">
        <v>5</v>
      </c>
      <c r="D14" s="222">
        <v>86.5</v>
      </c>
      <c r="E14" s="222">
        <v>75.7</v>
      </c>
      <c r="F14" s="249">
        <f t="shared" si="0"/>
        <v>114.2668428005284</v>
      </c>
    </row>
    <row r="15" spans="3:6" ht="19.5" customHeight="1">
      <c r="C15" s="14" t="s">
        <v>53</v>
      </c>
      <c r="D15" s="222">
        <v>117.5</v>
      </c>
      <c r="E15" s="222">
        <v>112.2</v>
      </c>
      <c r="F15" s="249">
        <f t="shared" si="0"/>
        <v>104.72370766488413</v>
      </c>
    </row>
    <row r="16" spans="3:6" ht="19.5" customHeight="1">
      <c r="C16" s="14" t="s">
        <v>10</v>
      </c>
      <c r="D16" s="222">
        <v>126.9</v>
      </c>
      <c r="E16" s="222">
        <v>140.9</v>
      </c>
      <c r="F16" s="249">
        <f t="shared" si="0"/>
        <v>90.0638750887154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3" t="s">
        <v>75</v>
      </c>
      <c r="E40" t="s">
        <v>16</v>
      </c>
      <c r="G40" t="s">
        <v>75</v>
      </c>
      <c r="H40" t="s">
        <v>13</v>
      </c>
      <c r="I40" t="s">
        <v>15</v>
      </c>
      <c r="J40" s="53" t="s">
        <v>75</v>
      </c>
      <c r="K40" t="s">
        <v>16</v>
      </c>
    </row>
    <row r="41" spans="3:11" ht="15.75">
      <c r="C41" s="14" t="s">
        <v>6</v>
      </c>
      <c r="D41" s="56">
        <v>248.79516380101242</v>
      </c>
      <c r="E41" s="28">
        <v>1</v>
      </c>
      <c r="F41" s="14" t="s">
        <v>6</v>
      </c>
      <c r="G41" s="56">
        <v>248.79516380101242</v>
      </c>
      <c r="H41" s="215">
        <v>152</v>
      </c>
      <c r="I41" s="14" t="s">
        <v>6</v>
      </c>
      <c r="J41" s="56">
        <v>300.6</v>
      </c>
      <c r="K41">
        <v>1</v>
      </c>
    </row>
    <row r="42" spans="3:11" ht="15.75">
      <c r="C42" s="14" t="s">
        <v>4</v>
      </c>
      <c r="D42" s="56">
        <v>200.7</v>
      </c>
      <c r="E42" s="28">
        <v>2</v>
      </c>
      <c r="F42" s="14" t="s">
        <v>4</v>
      </c>
      <c r="G42" s="56">
        <v>200.7</v>
      </c>
      <c r="H42" s="215">
        <v>152</v>
      </c>
      <c r="I42" s="14" t="s">
        <v>2</v>
      </c>
      <c r="J42" s="56">
        <v>193</v>
      </c>
      <c r="K42">
        <v>2</v>
      </c>
    </row>
    <row r="43" spans="3:11" ht="15.75">
      <c r="C43" s="14" t="s">
        <v>17</v>
      </c>
      <c r="D43" s="56">
        <v>188.9</v>
      </c>
      <c r="E43" s="28">
        <v>3</v>
      </c>
      <c r="F43" s="14" t="s">
        <v>17</v>
      </c>
      <c r="G43" s="56">
        <v>188.9</v>
      </c>
      <c r="H43" s="215">
        <v>152</v>
      </c>
      <c r="I43" s="14" t="s">
        <v>4</v>
      </c>
      <c r="J43" s="56">
        <v>186.4</v>
      </c>
      <c r="K43">
        <v>3</v>
      </c>
    </row>
    <row r="44" spans="3:11" ht="31.5">
      <c r="C44" s="14" t="s">
        <v>2</v>
      </c>
      <c r="D44" s="56">
        <v>187</v>
      </c>
      <c r="E44" s="28">
        <v>4</v>
      </c>
      <c r="F44" s="14" t="s">
        <v>2</v>
      </c>
      <c r="G44" s="56">
        <v>187</v>
      </c>
      <c r="H44" s="215">
        <v>152</v>
      </c>
      <c r="I44" s="14" t="s">
        <v>8</v>
      </c>
      <c r="J44" s="32">
        <v>182.5</v>
      </c>
      <c r="K44">
        <v>4</v>
      </c>
    </row>
    <row r="45" spans="3:11" ht="31.5">
      <c r="C45" s="14" t="s">
        <v>8</v>
      </c>
      <c r="D45" s="32">
        <v>184.9</v>
      </c>
      <c r="E45" s="28">
        <v>5</v>
      </c>
      <c r="F45" s="14" t="s">
        <v>8</v>
      </c>
      <c r="G45" s="32">
        <v>184.9</v>
      </c>
      <c r="H45" s="215">
        <v>152</v>
      </c>
      <c r="I45" s="14" t="s">
        <v>17</v>
      </c>
      <c r="J45" s="56">
        <v>177.6</v>
      </c>
      <c r="K45">
        <v>5</v>
      </c>
    </row>
    <row r="46" spans="3:11" ht="15.75">
      <c r="C46" s="14" t="s">
        <v>10</v>
      </c>
      <c r="D46" s="56">
        <v>126.9</v>
      </c>
      <c r="E46" s="28">
        <v>6</v>
      </c>
      <c r="F46" s="14" t="s">
        <v>10</v>
      </c>
      <c r="G46" s="56">
        <v>126.9</v>
      </c>
      <c r="H46" s="215">
        <v>152</v>
      </c>
      <c r="I46" s="14" t="s">
        <v>10</v>
      </c>
      <c r="J46" s="56">
        <v>140.9</v>
      </c>
      <c r="K46">
        <v>6</v>
      </c>
    </row>
    <row r="47" spans="3:11" ht="15.75">
      <c r="C47" s="14" t="s">
        <v>3</v>
      </c>
      <c r="D47" s="56">
        <v>122.7</v>
      </c>
      <c r="E47" s="28">
        <v>7</v>
      </c>
      <c r="F47" s="14" t="s">
        <v>3</v>
      </c>
      <c r="G47" s="56">
        <v>122.7</v>
      </c>
      <c r="H47" s="215">
        <v>152</v>
      </c>
      <c r="I47" s="14" t="s">
        <v>11</v>
      </c>
      <c r="J47" s="45">
        <v>138.7</v>
      </c>
      <c r="K47">
        <v>7</v>
      </c>
    </row>
    <row r="48" spans="3:11" ht="15.75">
      <c r="C48" s="14" t="s">
        <v>7</v>
      </c>
      <c r="D48" s="57">
        <v>118.4</v>
      </c>
      <c r="E48" s="28">
        <v>8</v>
      </c>
      <c r="F48" s="14" t="s">
        <v>7</v>
      </c>
      <c r="G48" s="57">
        <v>118.4</v>
      </c>
      <c r="H48" s="215">
        <v>152</v>
      </c>
      <c r="I48" s="14" t="s">
        <v>3</v>
      </c>
      <c r="J48" s="56">
        <v>135.6</v>
      </c>
      <c r="K48">
        <v>8</v>
      </c>
    </row>
    <row r="49" spans="3:11" ht="15.75">
      <c r="C49" s="14" t="s">
        <v>53</v>
      </c>
      <c r="D49" s="56">
        <v>117.5</v>
      </c>
      <c r="E49" s="28">
        <v>9</v>
      </c>
      <c r="F49" s="14" t="s">
        <v>53</v>
      </c>
      <c r="G49" s="56">
        <v>117.5</v>
      </c>
      <c r="H49" s="215">
        <v>152</v>
      </c>
      <c r="I49" s="14" t="s">
        <v>53</v>
      </c>
      <c r="J49" s="56">
        <v>112.2</v>
      </c>
      <c r="K49">
        <v>9</v>
      </c>
    </row>
    <row r="50" spans="3:11" ht="15.75">
      <c r="C50" s="18" t="s">
        <v>1</v>
      </c>
      <c r="D50" s="33">
        <v>112.3</v>
      </c>
      <c r="E50" s="28">
        <v>10</v>
      </c>
      <c r="F50" s="18" t="s">
        <v>1</v>
      </c>
      <c r="G50" s="33">
        <v>112.3</v>
      </c>
      <c r="H50" s="215">
        <v>152</v>
      </c>
      <c r="I50" s="14" t="s">
        <v>7</v>
      </c>
      <c r="J50" s="57">
        <v>96.8</v>
      </c>
      <c r="K50">
        <v>10</v>
      </c>
    </row>
    <row r="51" spans="3:11" ht="31.5">
      <c r="C51" s="14" t="s">
        <v>14</v>
      </c>
      <c r="D51" s="56">
        <v>111.2</v>
      </c>
      <c r="E51" s="28">
        <v>11</v>
      </c>
      <c r="F51" s="14" t="s">
        <v>14</v>
      </c>
      <c r="G51" s="56">
        <v>111.2</v>
      </c>
      <c r="H51" s="215">
        <v>152</v>
      </c>
      <c r="I51" s="14" t="s">
        <v>12</v>
      </c>
      <c r="J51" s="56">
        <v>94.6</v>
      </c>
      <c r="K51">
        <v>11</v>
      </c>
    </row>
    <row r="52" spans="3:11" ht="15.75">
      <c r="C52" s="14" t="s">
        <v>12</v>
      </c>
      <c r="D52" s="56">
        <v>104.4</v>
      </c>
      <c r="E52" s="28">
        <v>12</v>
      </c>
      <c r="F52" s="14" t="s">
        <v>12</v>
      </c>
      <c r="G52" s="56">
        <v>104.4</v>
      </c>
      <c r="H52" s="215">
        <v>152</v>
      </c>
      <c r="I52" s="18" t="s">
        <v>1</v>
      </c>
      <c r="J52" s="33">
        <v>94.6</v>
      </c>
      <c r="K52">
        <v>12</v>
      </c>
    </row>
    <row r="53" spans="3:11" ht="15.75">
      <c r="C53" s="14" t="s">
        <v>5</v>
      </c>
      <c r="D53" s="56">
        <v>86.5</v>
      </c>
      <c r="E53" s="28">
        <v>13</v>
      </c>
      <c r="F53" s="14" t="s">
        <v>5</v>
      </c>
      <c r="G53" s="56">
        <v>86.5</v>
      </c>
      <c r="H53" s="215">
        <v>152</v>
      </c>
      <c r="I53" s="14" t="s">
        <v>14</v>
      </c>
      <c r="J53" s="56">
        <v>92.9</v>
      </c>
      <c r="K53">
        <v>13</v>
      </c>
    </row>
    <row r="54" spans="3:11" ht="15.75">
      <c r="C54" s="14" t="s">
        <v>11</v>
      </c>
      <c r="D54" s="45">
        <v>82.1</v>
      </c>
      <c r="E54" s="28">
        <v>14</v>
      </c>
      <c r="F54" s="14" t="s">
        <v>11</v>
      </c>
      <c r="G54" s="45">
        <v>82.1</v>
      </c>
      <c r="H54" s="215">
        <v>152</v>
      </c>
      <c r="I54" s="14" t="s">
        <v>5</v>
      </c>
      <c r="J54" s="56">
        <v>75.7</v>
      </c>
      <c r="K54">
        <v>14</v>
      </c>
    </row>
    <row r="56" spans="7:10" ht="12.75">
      <c r="G56">
        <v>2009</v>
      </c>
      <c r="J56">
        <v>2008</v>
      </c>
    </row>
    <row r="57" spans="3:10" ht="12.75">
      <c r="C57" t="s">
        <v>15</v>
      </c>
      <c r="D57" s="53">
        <v>2010</v>
      </c>
      <c r="E57" t="s">
        <v>16</v>
      </c>
      <c r="G57" s="53" t="s">
        <v>59</v>
      </c>
      <c r="H57" t="s">
        <v>13</v>
      </c>
      <c r="I57" t="s">
        <v>15</v>
      </c>
      <c r="J57" s="53"/>
    </row>
    <row r="58" spans="3:13" ht="15.75">
      <c r="C58" s="14" t="s">
        <v>4</v>
      </c>
      <c r="D58" s="78">
        <v>123.88987619514589</v>
      </c>
      <c r="F58" s="23" t="e">
        <f>D58/E58</f>
        <v>#DIV/0!</v>
      </c>
      <c r="I58" s="14" t="s">
        <v>2</v>
      </c>
      <c r="J58" s="31">
        <v>2351592</v>
      </c>
      <c r="K58" s="58">
        <v>4052731</v>
      </c>
      <c r="L58" s="23">
        <f>J58/K58</f>
        <v>0.580248726105927</v>
      </c>
      <c r="M58" s="36" t="e">
        <f>F58/L58*100</f>
        <v>#DIV/0!</v>
      </c>
    </row>
    <row r="59" spans="3:13" ht="15.75">
      <c r="C59" s="14" t="s">
        <v>17</v>
      </c>
      <c r="D59" s="78">
        <v>109.31240070659298</v>
      </c>
      <c r="F59" s="23" t="e">
        <f aca="true" t="shared" si="1" ref="F59:F71">D59/E59</f>
        <v>#DIV/0!</v>
      </c>
      <c r="I59" s="14" t="s">
        <v>17</v>
      </c>
      <c r="J59" s="30">
        <v>299696</v>
      </c>
      <c r="K59" s="58">
        <v>703220</v>
      </c>
      <c r="L59" s="23">
        <f aca="true" t="shared" si="2" ref="L59:L71">J59/K59</f>
        <v>0.4261767298996047</v>
      </c>
      <c r="M59" s="36" t="e">
        <f aca="true" t="shared" si="3" ref="M59:M71">F59/L59*100</f>
        <v>#DIV/0!</v>
      </c>
    </row>
    <row r="60" spans="3:13" ht="15.75">
      <c r="C60" s="14" t="s">
        <v>8</v>
      </c>
      <c r="D60" s="78">
        <v>107.22615703949016</v>
      </c>
      <c r="F60" s="23" t="e">
        <f t="shared" si="1"/>
        <v>#DIV/0!</v>
      </c>
      <c r="I60" s="14" t="s">
        <v>12</v>
      </c>
      <c r="J60" s="30">
        <v>284072</v>
      </c>
      <c r="K60" s="58">
        <v>840391</v>
      </c>
      <c r="L60" s="23">
        <f t="shared" si="2"/>
        <v>0.33802361043847445</v>
      </c>
      <c r="M60" s="36" t="e">
        <f t="shared" si="3"/>
        <v>#DIV/0!</v>
      </c>
    </row>
    <row r="61" spans="3:13" ht="15.75">
      <c r="C61" s="18" t="s">
        <v>1</v>
      </c>
      <c r="D61" s="78">
        <v>104.31878751696064</v>
      </c>
      <c r="F61" s="23" t="e">
        <f t="shared" si="1"/>
        <v>#DIV/0!</v>
      </c>
      <c r="I61" s="14" t="s">
        <v>6</v>
      </c>
      <c r="J61" s="150">
        <v>2222436</v>
      </c>
      <c r="K61" s="58">
        <v>3762809</v>
      </c>
      <c r="L61" s="23">
        <f t="shared" si="2"/>
        <v>0.59063215805001</v>
      </c>
      <c r="M61" s="36" t="e">
        <f t="shared" si="3"/>
        <v>#DIV/0!</v>
      </c>
    </row>
    <row r="62" spans="3:13" ht="15.75">
      <c r="C62" s="14" t="s">
        <v>5</v>
      </c>
      <c r="D62" s="78">
        <v>101.86963186070948</v>
      </c>
      <c r="F62" s="23" t="e">
        <f t="shared" si="1"/>
        <v>#DIV/0!</v>
      </c>
      <c r="I62" s="18" t="s">
        <v>1</v>
      </c>
      <c r="J62" s="114">
        <v>485046</v>
      </c>
      <c r="K62" s="58">
        <v>1532736</v>
      </c>
      <c r="L62" s="23">
        <f t="shared" si="2"/>
        <v>0.3164576287110109</v>
      </c>
      <c r="M62" s="36" t="e">
        <f t="shared" si="3"/>
        <v>#DIV/0!</v>
      </c>
    </row>
    <row r="63" spans="3:13" ht="15.75">
      <c r="C63" s="14" t="s">
        <v>53</v>
      </c>
      <c r="D63" s="78">
        <v>100.49141571952167</v>
      </c>
      <c r="F63" s="23" t="e">
        <f t="shared" si="1"/>
        <v>#DIV/0!</v>
      </c>
      <c r="I63" s="14" t="s">
        <v>4</v>
      </c>
      <c r="J63" s="114">
        <v>980920</v>
      </c>
      <c r="K63" s="58">
        <v>1282567</v>
      </c>
      <c r="L63" s="23">
        <f t="shared" si="2"/>
        <v>0.7648099475504984</v>
      </c>
      <c r="M63" s="36" t="e">
        <f t="shared" si="3"/>
        <v>#DIV/0!</v>
      </c>
    </row>
    <row r="64" spans="3:13" ht="15.75">
      <c r="C64" s="14" t="s">
        <v>2</v>
      </c>
      <c r="D64" s="78">
        <v>100</v>
      </c>
      <c r="F64" s="23" t="e">
        <f t="shared" si="1"/>
        <v>#DIV/0!</v>
      </c>
      <c r="I64" s="14" t="s">
        <v>14</v>
      </c>
      <c r="J64" s="31">
        <v>836789</v>
      </c>
      <c r="K64" s="58">
        <v>2718227</v>
      </c>
      <c r="L64" s="23">
        <f t="shared" si="2"/>
        <v>0.30784367898633924</v>
      </c>
      <c r="M64" s="36" t="e">
        <f t="shared" si="3"/>
        <v>#DIV/0!</v>
      </c>
    </row>
    <row r="65" spans="3:13" ht="15.75">
      <c r="C65" s="14" t="s">
        <v>10</v>
      </c>
      <c r="D65" s="194">
        <v>88.49464471315943</v>
      </c>
      <c r="F65" s="23" t="e">
        <f t="shared" si="1"/>
        <v>#DIV/0!</v>
      </c>
      <c r="I65" s="14" t="s">
        <v>7</v>
      </c>
      <c r="J65" s="151">
        <v>422573</v>
      </c>
      <c r="K65" s="58">
        <v>1413257</v>
      </c>
      <c r="L65" s="23">
        <f t="shared" si="2"/>
        <v>0.2990064793593805</v>
      </c>
      <c r="M65" s="36" t="e">
        <f t="shared" si="3"/>
        <v>#DIV/0!</v>
      </c>
    </row>
    <row r="66" spans="3:13" ht="15.75">
      <c r="C66" s="14" t="s">
        <v>6</v>
      </c>
      <c r="D66" s="194">
        <v>75.90073656347104</v>
      </c>
      <c r="F66" s="23" t="e">
        <f t="shared" si="1"/>
        <v>#DIV/0!</v>
      </c>
      <c r="I66" s="14" t="s">
        <v>8</v>
      </c>
      <c r="J66" s="30">
        <v>1353338</v>
      </c>
      <c r="K66" s="58">
        <v>3359816</v>
      </c>
      <c r="L66" s="23">
        <f t="shared" si="2"/>
        <v>0.40280122482897873</v>
      </c>
      <c r="M66" s="36" t="e">
        <f t="shared" si="3"/>
        <v>#DIV/0!</v>
      </c>
    </row>
    <row r="67" spans="3:13" ht="15.75">
      <c r="C67" s="14" t="s">
        <v>3</v>
      </c>
      <c r="D67" s="194">
        <v>73.79711880093936</v>
      </c>
      <c r="F67" s="23" t="e">
        <f t="shared" si="1"/>
        <v>#DIV/0!</v>
      </c>
      <c r="I67" s="14" t="s">
        <v>3</v>
      </c>
      <c r="J67" s="114">
        <v>778213</v>
      </c>
      <c r="K67" s="58">
        <v>2119003</v>
      </c>
      <c r="L67" s="23">
        <f t="shared" si="2"/>
        <v>0.36725431724259006</v>
      </c>
      <c r="M67" s="36" t="e">
        <f t="shared" si="3"/>
        <v>#DIV/0!</v>
      </c>
    </row>
    <row r="68" spans="3:13" ht="15.75">
      <c r="C68" s="14" t="s">
        <v>7</v>
      </c>
      <c r="D68" s="201">
        <v>71.1896109642923</v>
      </c>
      <c r="F68" s="23" t="e">
        <f t="shared" si="1"/>
        <v>#DIV/0!</v>
      </c>
      <c r="I68" s="14" t="s">
        <v>11</v>
      </c>
      <c r="J68" s="31">
        <v>602179</v>
      </c>
      <c r="K68" s="58">
        <v>1388021</v>
      </c>
      <c r="L68" s="23">
        <f t="shared" si="2"/>
        <v>0.433839977925406</v>
      </c>
      <c r="M68" s="36" t="e">
        <f t="shared" si="3"/>
        <v>#DIV/0!</v>
      </c>
    </row>
    <row r="69" spans="3:13" ht="15.75">
      <c r="C69" s="14" t="s">
        <v>11</v>
      </c>
      <c r="D69" s="202">
        <v>69.42049107245182</v>
      </c>
      <c r="F69" s="23" t="e">
        <f t="shared" si="1"/>
        <v>#DIV/0!</v>
      </c>
      <c r="I69" s="14" t="s">
        <v>5</v>
      </c>
      <c r="J69" s="31">
        <v>1315949</v>
      </c>
      <c r="K69" s="58">
        <v>3172787</v>
      </c>
      <c r="L69" s="23">
        <f t="shared" si="2"/>
        <v>0.4147612178189081</v>
      </c>
      <c r="M69" s="36" t="e">
        <f t="shared" si="3"/>
        <v>#DIV/0!</v>
      </c>
    </row>
    <row r="70" spans="3:13" ht="15.75">
      <c r="C70" s="14" t="s">
        <v>14</v>
      </c>
      <c r="D70" s="194">
        <v>66.07279904805957</v>
      </c>
      <c r="F70" s="23" t="e">
        <f t="shared" si="1"/>
        <v>#DIV/0!</v>
      </c>
      <c r="I70" s="14" t="s">
        <v>53</v>
      </c>
      <c r="J70" s="60">
        <v>1107616</v>
      </c>
      <c r="K70" s="58">
        <v>2583808</v>
      </c>
      <c r="L70" s="23">
        <f t="shared" si="2"/>
        <v>0.4286758149212325</v>
      </c>
      <c r="M70" s="36" t="e">
        <f t="shared" si="3"/>
        <v>#DIV/0!</v>
      </c>
    </row>
    <row r="71" spans="3:13" ht="15.75">
      <c r="C71" s="14" t="s">
        <v>12</v>
      </c>
      <c r="D71" s="194">
        <v>59.892491170534825</v>
      </c>
      <c r="F71" s="23" t="e">
        <f t="shared" si="1"/>
        <v>#DIV/0!</v>
      </c>
      <c r="I71" s="14" t="s">
        <v>10</v>
      </c>
      <c r="J71" s="30">
        <v>506697</v>
      </c>
      <c r="K71" s="58">
        <v>1312208</v>
      </c>
      <c r="L71" s="23">
        <f t="shared" si="2"/>
        <v>0.3861407642690793</v>
      </c>
      <c r="M71" s="36" t="e">
        <f t="shared" si="3"/>
        <v>#DIV/0!</v>
      </c>
    </row>
    <row r="72" spans="4:11" ht="12.75">
      <c r="D72" s="36">
        <f>SUM(D58:D71)</f>
        <v>1251.876161371329</v>
      </c>
      <c r="E72" s="36">
        <f>SUM(E58:E71)</f>
        <v>0</v>
      </c>
      <c r="J72">
        <f>SUM(J58:J71)</f>
        <v>13547116</v>
      </c>
      <c r="K72">
        <f>SUM(K58:K71)</f>
        <v>30241581</v>
      </c>
    </row>
    <row r="74" spans="3:6" ht="12.75">
      <c r="C74" s="186">
        <v>2010</v>
      </c>
      <c r="D74">
        <v>9600000</v>
      </c>
      <c r="E74">
        <v>141914500</v>
      </c>
      <c r="F74" s="188">
        <f>D74/E74</f>
        <v>0.06764636453639339</v>
      </c>
    </row>
    <row r="75" spans="2:6" ht="15.75">
      <c r="B75" t="s">
        <v>13</v>
      </c>
      <c r="C75">
        <v>2009</v>
      </c>
      <c r="D75" s="47">
        <v>59800000</v>
      </c>
      <c r="E75">
        <v>141903979</v>
      </c>
      <c r="F75" s="48">
        <f>D75/E75</f>
        <v>0.42141172094969936</v>
      </c>
    </row>
    <row r="76" spans="3:8" ht="15.75">
      <c r="C76">
        <v>2008</v>
      </c>
      <c r="D76" s="47">
        <v>63761600</v>
      </c>
      <c r="E76">
        <v>142008838</v>
      </c>
      <c r="F76" s="48">
        <f>D76/E76</f>
        <v>0.44899740676703515</v>
      </c>
      <c r="G76" s="52">
        <f>F75/F76*100</f>
        <v>93.85615921126048</v>
      </c>
      <c r="H76" s="36">
        <f>100-G76</f>
        <v>6.143840788739524</v>
      </c>
    </row>
    <row r="77" spans="3:7" ht="15.75">
      <c r="C77" s="118">
        <v>2007</v>
      </c>
      <c r="D77" s="119">
        <v>60350</v>
      </c>
      <c r="E77" s="118">
        <v>142114903</v>
      </c>
      <c r="F77" s="120">
        <f>D77/E77*1000</f>
        <v>0.4246563782265678</v>
      </c>
      <c r="G77" s="52"/>
    </row>
    <row r="78" spans="2:7" ht="15.75">
      <c r="B78" t="s">
        <v>58</v>
      </c>
      <c r="F78" s="23"/>
      <c r="G78" s="52"/>
    </row>
    <row r="79" spans="3:7" ht="15.75">
      <c r="C79">
        <v>2008</v>
      </c>
      <c r="D79">
        <v>13547.1</v>
      </c>
      <c r="E79">
        <v>30241581</v>
      </c>
      <c r="F79" s="48">
        <f>D79/E79*1000</f>
        <v>0.447962690839477</v>
      </c>
      <c r="G79" s="52">
        <f>F79/F80*100</f>
        <v>110.88117554819159</v>
      </c>
    </row>
    <row r="80" spans="3:6" ht="15.75">
      <c r="C80">
        <v>2007</v>
      </c>
      <c r="D80">
        <v>12238.8</v>
      </c>
      <c r="E80">
        <v>30293874</v>
      </c>
      <c r="F80" s="48">
        <f>D80/E80*1000</f>
        <v>0.4040024725791095</v>
      </c>
    </row>
    <row r="84" spans="3:4" ht="15.75">
      <c r="C84" s="14" t="s">
        <v>10</v>
      </c>
      <c r="D84" s="57">
        <v>105.32618379738037</v>
      </c>
    </row>
    <row r="85" spans="3:11" ht="15.75">
      <c r="C85" s="14" t="s">
        <v>8</v>
      </c>
      <c r="D85" s="32">
        <v>104.21269779484574</v>
      </c>
      <c r="K85">
        <v>0.158</v>
      </c>
    </row>
    <row r="86" spans="3:11" ht="15.75">
      <c r="C86" s="14" t="s">
        <v>11</v>
      </c>
      <c r="D86" s="57">
        <v>101.67143144235682</v>
      </c>
      <c r="K86">
        <v>0.12</v>
      </c>
    </row>
    <row r="87" spans="3:11" ht="15.75">
      <c r="C87" s="14" t="s">
        <v>53</v>
      </c>
      <c r="D87" s="57">
        <v>101.61403212719881</v>
      </c>
      <c r="K87">
        <f>K85/K86*100</f>
        <v>131.66666666666666</v>
      </c>
    </row>
    <row r="88" spans="3:4" ht="15.75">
      <c r="C88" s="18" t="s">
        <v>17</v>
      </c>
      <c r="D88" s="117">
        <v>100.94646323680827</v>
      </c>
    </row>
    <row r="89" spans="3:5" ht="15.75">
      <c r="C89" s="14" t="s">
        <v>2</v>
      </c>
      <c r="D89" s="57">
        <v>100</v>
      </c>
      <c r="E89" s="36"/>
    </row>
    <row r="90" spans="3:6" ht="15.75">
      <c r="C90" s="14" t="s">
        <v>12</v>
      </c>
      <c r="D90" s="116">
        <v>98.2313825924152</v>
      </c>
      <c r="E90" s="36">
        <f aca="true" t="shared" si="4" ref="E90:E97">100-D90</f>
        <v>1.7686174075847987</v>
      </c>
      <c r="F90">
        <v>1</v>
      </c>
    </row>
    <row r="91" spans="3:6" ht="15.75">
      <c r="C91" s="14" t="s">
        <v>3</v>
      </c>
      <c r="D91" s="32">
        <v>95.4282013307548</v>
      </c>
      <c r="E91" s="36">
        <f t="shared" si="4"/>
        <v>4.571798669245197</v>
      </c>
      <c r="F91">
        <v>2</v>
      </c>
    </row>
    <row r="92" spans="3:6" ht="15.75">
      <c r="C92" s="14" t="s">
        <v>1</v>
      </c>
      <c r="D92" s="57">
        <v>94.17560684765903</v>
      </c>
      <c r="E92" s="36">
        <f t="shared" si="4"/>
        <v>5.824393152340974</v>
      </c>
      <c r="F92">
        <v>3</v>
      </c>
    </row>
    <row r="93" spans="3:6" ht="15.75">
      <c r="C93" s="14" t="s">
        <v>6</v>
      </c>
      <c r="D93" s="57">
        <v>90.31241695073535</v>
      </c>
      <c r="E93" s="36">
        <f t="shared" si="4"/>
        <v>9.687583049264646</v>
      </c>
      <c r="F93">
        <v>4</v>
      </c>
    </row>
    <row r="94" spans="3:6" ht="15.75">
      <c r="C94" s="14" t="s">
        <v>4</v>
      </c>
      <c r="D94" s="56">
        <v>87.08576215742278</v>
      </c>
      <c r="E94" s="36">
        <f t="shared" si="4"/>
        <v>12.914237842577222</v>
      </c>
      <c r="F94">
        <v>5</v>
      </c>
    </row>
    <row r="95" spans="3:6" ht="15.75">
      <c r="C95" s="14" t="s">
        <v>14</v>
      </c>
      <c r="D95" s="56">
        <v>81.01793876131012</v>
      </c>
      <c r="E95" s="36">
        <f t="shared" si="4"/>
        <v>18.98206123868988</v>
      </c>
      <c r="F95">
        <v>6</v>
      </c>
    </row>
    <row r="96" spans="3:6" ht="15.75">
      <c r="C96" s="14" t="s">
        <v>7</v>
      </c>
      <c r="D96" s="57">
        <v>78.97401699346814</v>
      </c>
      <c r="E96" s="36">
        <f t="shared" si="4"/>
        <v>21.02598300653186</v>
      </c>
      <c r="F96">
        <v>7</v>
      </c>
    </row>
    <row r="97" spans="3:6" ht="15.75">
      <c r="C97" s="14" t="s">
        <v>5</v>
      </c>
      <c r="D97" s="115">
        <v>77.86388947436093</v>
      </c>
      <c r="E97" s="36">
        <f t="shared" si="4"/>
        <v>22.13611052563907</v>
      </c>
      <c r="F97">
        <v>8</v>
      </c>
    </row>
    <row r="100" spans="3:5" ht="15.75">
      <c r="C100" s="14" t="s">
        <v>2</v>
      </c>
      <c r="D100" s="36">
        <v>187</v>
      </c>
      <c r="E100" s="214">
        <f>D100/1000</f>
        <v>0.187</v>
      </c>
    </row>
    <row r="101" spans="3:5" ht="15.75">
      <c r="C101" s="14" t="s">
        <v>17</v>
      </c>
      <c r="D101" s="36">
        <v>188.9</v>
      </c>
      <c r="E101" s="214">
        <f aca="true" t="shared" si="5" ref="E101:E113">D101/1000</f>
        <v>0.1889</v>
      </c>
    </row>
    <row r="102" spans="3:5" ht="15.75">
      <c r="C102" s="14" t="s">
        <v>12</v>
      </c>
      <c r="D102" s="36">
        <v>104.4</v>
      </c>
      <c r="E102" s="214">
        <f t="shared" si="5"/>
        <v>0.1044</v>
      </c>
    </row>
    <row r="103" spans="3:5" ht="15.75">
      <c r="C103" s="14" t="s">
        <v>6</v>
      </c>
      <c r="D103" s="36">
        <v>248.79516380101242</v>
      </c>
      <c r="E103" s="214">
        <f t="shared" si="5"/>
        <v>0.2487951638010124</v>
      </c>
    </row>
    <row r="104" spans="3:5" ht="15.75">
      <c r="C104" s="18" t="s">
        <v>1</v>
      </c>
      <c r="D104" s="36">
        <v>112.3</v>
      </c>
      <c r="E104" s="214">
        <f t="shared" si="5"/>
        <v>0.1123</v>
      </c>
    </row>
    <row r="105" spans="3:5" ht="15.75">
      <c r="C105" s="14" t="s">
        <v>4</v>
      </c>
      <c r="D105" s="36">
        <v>200.7</v>
      </c>
      <c r="E105" s="214">
        <f t="shared" si="5"/>
        <v>0.2007</v>
      </c>
    </row>
    <row r="106" spans="3:5" ht="15.75">
      <c r="C106" s="14" t="s">
        <v>14</v>
      </c>
      <c r="D106" s="36">
        <v>111.2</v>
      </c>
      <c r="E106" s="214">
        <f t="shared" si="5"/>
        <v>0.11120000000000001</v>
      </c>
    </row>
    <row r="107" spans="3:5" ht="15.75">
      <c r="C107" s="14" t="s">
        <v>7</v>
      </c>
      <c r="D107" s="36">
        <v>118.4</v>
      </c>
      <c r="E107" s="214">
        <f t="shared" si="5"/>
        <v>0.1184</v>
      </c>
    </row>
    <row r="108" spans="3:5" ht="15.75">
      <c r="C108" s="14" t="s">
        <v>8</v>
      </c>
      <c r="D108" s="36">
        <v>184.9</v>
      </c>
      <c r="E108" s="214">
        <f t="shared" si="5"/>
        <v>0.1849</v>
      </c>
    </row>
    <row r="109" spans="3:5" ht="15.75">
      <c r="C109" s="14" t="s">
        <v>3</v>
      </c>
      <c r="D109" s="36">
        <v>122.7</v>
      </c>
      <c r="E109" s="214">
        <f t="shared" si="5"/>
        <v>0.1227</v>
      </c>
    </row>
    <row r="110" spans="3:5" ht="15.75">
      <c r="C110" s="14" t="s">
        <v>11</v>
      </c>
      <c r="D110" s="36">
        <v>82.1</v>
      </c>
      <c r="E110" s="214">
        <f t="shared" si="5"/>
        <v>0.08209999999999999</v>
      </c>
    </row>
    <row r="111" spans="3:5" ht="15.75">
      <c r="C111" s="14" t="s">
        <v>5</v>
      </c>
      <c r="D111" s="36">
        <v>86.5</v>
      </c>
      <c r="E111" s="214">
        <f t="shared" si="5"/>
        <v>0.0865</v>
      </c>
    </row>
    <row r="112" spans="3:5" ht="15.75">
      <c r="C112" s="14" t="s">
        <v>53</v>
      </c>
      <c r="D112" s="36">
        <v>117.5</v>
      </c>
      <c r="E112" s="214">
        <f t="shared" si="5"/>
        <v>0.1175</v>
      </c>
    </row>
    <row r="113" spans="3:5" ht="15.75">
      <c r="C113" s="14" t="s">
        <v>10</v>
      </c>
      <c r="D113" s="36">
        <v>126.9</v>
      </c>
      <c r="E113" s="214">
        <f t="shared" si="5"/>
        <v>0.1269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&amp;R30</oddHeader>
  </headerFooter>
  <colBreaks count="1" manualBreakCount="1">
    <brk id="1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K7" sqref="K7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17.16015625" style="0" customWidth="1"/>
    <col min="4" max="4" width="11.66015625" style="0" customWidth="1"/>
    <col min="5" max="5" width="18" style="0" customWidth="1"/>
    <col min="6" max="6" width="17.33203125" style="0" customWidth="1"/>
    <col min="13" max="13" width="20.16015625" style="0" customWidth="1"/>
    <col min="14" max="14" width="18" style="0" customWidth="1"/>
  </cols>
  <sheetData>
    <row r="1" spans="1:6" ht="39.75" customHeight="1">
      <c r="A1" s="258" t="s">
        <v>21</v>
      </c>
      <c r="B1" s="258"/>
      <c r="C1" s="259"/>
      <c r="D1" s="259"/>
      <c r="E1" s="259"/>
      <c r="F1" s="259"/>
    </row>
    <row r="2" spans="1:6" ht="45" customHeight="1">
      <c r="A2" s="21" t="s">
        <v>15</v>
      </c>
      <c r="B2" s="7"/>
      <c r="C2" s="8" t="s">
        <v>0</v>
      </c>
      <c r="D2" s="8" t="s">
        <v>18</v>
      </c>
      <c r="E2" s="8" t="s">
        <v>19</v>
      </c>
      <c r="F2" s="8" t="s">
        <v>20</v>
      </c>
    </row>
    <row r="3" spans="1:6" ht="18.75">
      <c r="A3" s="256" t="s">
        <v>2</v>
      </c>
      <c r="B3" s="17">
        <v>2010</v>
      </c>
      <c r="C3" s="9">
        <f>DGET(родившиеся!$C$40:$E$54,родившиеся!$E$40,Лист3!$B$1:$B$2)</f>
        <v>2</v>
      </c>
      <c r="D3" s="9">
        <f>DGET(умершие!$C$40:$E$54,умершие!$E$40,Лист3!$B$1:$B$2)</f>
        <v>2</v>
      </c>
      <c r="E3" s="9">
        <f>DGET('млад.смертность'!$C$40:$E$54,'млад.смертность'!$E$40,Лист3!$B$1:$B$2)</f>
        <v>6</v>
      </c>
      <c r="F3" s="9">
        <f>DGET('ест.прирост'!$C$40:$E$54,'ест.прирост'!$E$40,Лист3!$B$1:$B$2)</f>
        <v>1</v>
      </c>
    </row>
    <row r="4" spans="1:6" ht="18.75">
      <c r="A4" s="257"/>
      <c r="B4" s="24">
        <v>2009</v>
      </c>
      <c r="C4" s="25">
        <f>DGET(родившиеся!$I$40:$K$54,родившиеся!$K$40,Лист3!$B$1:$B$2)</f>
        <v>2</v>
      </c>
      <c r="D4" s="25">
        <f>DGET(умершие!$I$40:$K$54,умершие!$K$40,Лист3!$B$1:$B$2)</f>
        <v>2</v>
      </c>
      <c r="E4" s="25">
        <f>DGET('млад.смертность'!$I$40:$K$54,'млад.смертность'!$K$40,Лист3!$B$1:$B$2)</f>
        <v>5</v>
      </c>
      <c r="F4" s="25">
        <f>DGET('ест.прирост'!$I$40:$K$54,'ест.прирост'!$K$40,Лист3!$B$1:$B$2)</f>
        <v>1</v>
      </c>
    </row>
    <row r="5" spans="1:6" ht="18.75">
      <c r="A5" s="256" t="s">
        <v>17</v>
      </c>
      <c r="B5" s="17">
        <v>2010</v>
      </c>
      <c r="C5" s="9">
        <f>DGET(родившиеся!$C$40:$E$54,родившиеся!$E$40,Лист3!$C$1:$C$2)</f>
        <v>4</v>
      </c>
      <c r="D5" s="9">
        <f>DGET(умершие!$C$40:$E$54,умершие!$E$40,Лист3!$C$1:$C$2)</f>
        <v>7</v>
      </c>
      <c r="E5" s="9">
        <f>DGET('млад.смертность'!$C$40:$E$54,'млад.смертность'!$E$40,Лист3!$C$1:$C$2)</f>
        <v>7</v>
      </c>
      <c r="F5" s="9">
        <f>DGET('ест.прирост'!$C$40:$E$54,'ест.прирост'!$E$40,Лист3!$C$1:$C$2)</f>
        <v>7</v>
      </c>
    </row>
    <row r="6" spans="1:6" ht="18.75">
      <c r="A6" s="257"/>
      <c r="B6" s="24">
        <v>2009</v>
      </c>
      <c r="C6" s="25">
        <f>DGET(родившиеся!$I$40:$K$54,родившиеся!$K$40,Лист3!$C$1:$C$2)</f>
        <v>5</v>
      </c>
      <c r="D6" s="25">
        <f>DGET(умершие!$I$40:$K$54,умершие!$K$40,Лист3!$C$1:$C$2)</f>
        <v>7</v>
      </c>
      <c r="E6" s="25">
        <f>DGET('млад.смертность'!$I$40:$K$54,'млад.смертность'!$K$40,Лист3!$C$1:$C$2)</f>
        <v>2</v>
      </c>
      <c r="F6" s="25">
        <f>DGET('ест.прирост'!$I$40:$K$54,'ест.прирост'!$K$40,Лист3!$C$1:$C$2)</f>
        <v>6</v>
      </c>
    </row>
    <row r="7" spans="1:6" ht="18.75">
      <c r="A7" s="256" t="s">
        <v>12</v>
      </c>
      <c r="B7" s="17">
        <v>2010</v>
      </c>
      <c r="C7" s="9">
        <f>DGET(родившиеся!$C$40:$E$54,родившиеся!$E$40,Лист3!$D$1:$D$2)</f>
        <v>11</v>
      </c>
      <c r="D7" s="9">
        <f>DGET(умершие!$C$40:$E$54,умершие!$E$40,Лист3!$D$1:$D$2)</f>
        <v>11</v>
      </c>
      <c r="E7" s="9">
        <f>DGET('млад.смертность'!$C$40:$E$54,'млад.смертность'!$E$40,Лист3!$D$1:$D$2)</f>
        <v>10</v>
      </c>
      <c r="F7" s="9">
        <f>DGET('ест.прирост'!$C$40:$E$54,'ест.прирост'!$E$40,Лист3!$D$1:$D$2)</f>
        <v>13</v>
      </c>
    </row>
    <row r="8" spans="1:6" ht="18.75">
      <c r="A8" s="257"/>
      <c r="B8" s="24">
        <v>2009</v>
      </c>
      <c r="C8" s="25">
        <f>DGET(родившиеся!$I$40:$K$54,родившиеся!$K$40,Лист3!$D$1:$D$2)</f>
        <v>12</v>
      </c>
      <c r="D8" s="25">
        <f>DGET(умершие!$I$40:$K$54,умершие!$K$40,Лист3!$D$1:$D$2)</f>
        <v>11</v>
      </c>
      <c r="E8" s="25">
        <f>DGET('млад.смертность'!$I$40:$K$54,'млад.смертность'!$K$40,Лист3!$D$1:$D$2)</f>
        <v>8</v>
      </c>
      <c r="F8" s="25">
        <f>DGET('ест.прирост'!$I$40:$K$54,'ест.прирост'!$K$40,Лист3!$D$1:$D$2)</f>
        <v>11</v>
      </c>
    </row>
    <row r="9" spans="1:6" ht="18.75">
      <c r="A9" s="256" t="s">
        <v>6</v>
      </c>
      <c r="B9" s="17">
        <v>2010</v>
      </c>
      <c r="C9" s="9">
        <f>DGET(родившиеся!$C$40:$E$54,родившиеся!$E$40,Лист3!$E$1:$E$2)</f>
        <v>4</v>
      </c>
      <c r="D9" s="9">
        <f>DGET(умершие!$C$40:$E$54,умершие!$E$40,Лист3!$E$1:$E$2)</f>
        <v>1</v>
      </c>
      <c r="E9" s="9">
        <f>DGET('млад.смертность'!$C$40:$E$54,'млад.смертность'!$E$40,Лист3!$E$1:$E$2)</f>
        <v>2</v>
      </c>
      <c r="F9" s="9">
        <f>DGET('ест.прирост'!$C$40:$E$54,'ест.прирост'!$E$40,Лист3!$E$1:$E$2)</f>
        <v>3</v>
      </c>
    </row>
    <row r="10" spans="1:6" ht="18.75">
      <c r="A10" s="257"/>
      <c r="B10" s="24">
        <v>2009</v>
      </c>
      <c r="C10" s="25">
        <f>DGET(родившиеся!$I$40:$K$54,родившиеся!$K$40,Лист3!$E$1:$E$2)</f>
        <v>6</v>
      </c>
      <c r="D10" s="25">
        <f>DGET(умершие!$I$40:$K$54,умершие!$K$40,Лист3!$E$1:$E$2)</f>
        <v>1</v>
      </c>
      <c r="E10" s="25">
        <f>DGET('млад.смертность'!$I$40:$K$54,'млад.смертность'!$K$40,Лист3!$E$1:$E$2)</f>
        <v>1</v>
      </c>
      <c r="F10" s="25">
        <f>DGET('ест.прирост'!$I$40:$K$54,'ест.прирост'!$K$40,Лист3!$E$1:$E$2)</f>
        <v>4</v>
      </c>
    </row>
    <row r="11" spans="1:18" s="6" customFormat="1" ht="18.75">
      <c r="A11" s="260" t="s">
        <v>1</v>
      </c>
      <c r="B11" s="17">
        <v>2010</v>
      </c>
      <c r="C11" s="10">
        <f>DGET(родившиеся!$C$40:$E$54,родившиеся!$E$40,Лист3!$F$1:$F$2)</f>
        <v>1</v>
      </c>
      <c r="D11" s="10">
        <f>DGET(умершие!$C$40:$E$54,умершие!$E$40,Лист3!$F$1:$F$2)</f>
        <v>4</v>
      </c>
      <c r="E11" s="10">
        <f>DGET('млад.смертность'!$C$40:$E$54,'млад.смертность'!$E$40,Лист3!$F$1:$F$2)</f>
        <v>4</v>
      </c>
      <c r="F11" s="10">
        <f>DGET('ест.прирост'!$C$40:$E$54,'ест.прирост'!$E$40,Лист3!$F$1:$F$2)</f>
        <v>2</v>
      </c>
      <c r="M11" s="4"/>
      <c r="N11" s="4"/>
      <c r="O11" s="4"/>
      <c r="P11" s="4"/>
      <c r="Q11" s="4"/>
      <c r="R11" s="4"/>
    </row>
    <row r="12" spans="1:18" s="6" customFormat="1" ht="18.75">
      <c r="A12" s="261"/>
      <c r="B12" s="24">
        <v>2009</v>
      </c>
      <c r="C12" s="25">
        <f>DGET(родившиеся!$I$40:$K$54,родившиеся!$K$40,Лист3!$F$1:$F$2)</f>
        <v>1</v>
      </c>
      <c r="D12" s="25">
        <f>DGET(умершие!$I$40:$K$54,умершие!$K$40,Лист3!$F$1:$F$2)</f>
        <v>3</v>
      </c>
      <c r="E12" s="25">
        <f>DGET('млад.смертность'!$I$40:$K$54,'млад.смертность'!$K$40,Лист3!$F$1:$F$2)</f>
        <v>10</v>
      </c>
      <c r="F12" s="25">
        <f>DGET('ест.прирост'!$I$40:$K$54,'ест.прирост'!$K$40,Лист3!$F$1:$F$2)</f>
        <v>2</v>
      </c>
      <c r="M12" s="4"/>
      <c r="N12" s="4"/>
      <c r="O12" s="4"/>
      <c r="P12" s="4"/>
      <c r="Q12" s="4"/>
      <c r="R12" s="4"/>
    </row>
    <row r="13" spans="1:18" ht="18.75">
      <c r="A13" s="256" t="s">
        <v>4</v>
      </c>
      <c r="B13" s="17">
        <v>2010</v>
      </c>
      <c r="C13" s="9">
        <f>DGET(родившиеся!$C$40:$E$54,родившиеся!$E$40,Лист3!$G$1:$G$2)</f>
        <v>5</v>
      </c>
      <c r="D13" s="9">
        <f>DGET(умершие!$C$40:$E$54,умершие!$E$40,Лист3!$G$1:$G$2)</f>
        <v>3</v>
      </c>
      <c r="E13" s="9">
        <f>DGET('млад.смертность'!$C$40:$E$54,'млад.смертность'!$E$40,Лист3!$G$1:$G$2)</f>
        <v>1</v>
      </c>
      <c r="F13" s="9">
        <f>DGET('ест.прирост'!$C$40:$E$54,'ест.прирост'!$E$40,Лист3!$G$1:$G$2)</f>
        <v>5</v>
      </c>
      <c r="M13" s="5"/>
      <c r="N13" s="5"/>
      <c r="O13" s="5"/>
      <c r="P13" s="5"/>
      <c r="Q13" s="5"/>
      <c r="R13" s="5"/>
    </row>
    <row r="14" spans="1:18" ht="18.75">
      <c r="A14" s="257"/>
      <c r="B14" s="24">
        <v>2009</v>
      </c>
      <c r="C14" s="25">
        <f>DGET(родившиеся!$I$40:$K$54,родившиеся!$K$40,Лист3!$G$1:$G$2)</f>
        <v>6</v>
      </c>
      <c r="D14" s="25">
        <f>DGET(умершие!$I$40:$K$54,умершие!$K$40,Лист3!$G$1:$G$2)</f>
        <v>5</v>
      </c>
      <c r="E14" s="25">
        <f>DGET('млад.смертность'!$I$40:$K$54,'млад.смертность'!$K$40,Лист3!$G$1:$G$2)</f>
        <v>7</v>
      </c>
      <c r="F14" s="25">
        <f>DGET('ест.прирост'!$I$40:$K$54,'ест.прирост'!$K$40,Лист3!$G$1:$G$2)</f>
        <v>5</v>
      </c>
      <c r="M14" s="5"/>
      <c r="N14" s="5"/>
      <c r="O14" s="5"/>
      <c r="P14" s="5"/>
      <c r="Q14" s="5"/>
      <c r="R14" s="5"/>
    </row>
    <row r="15" spans="1:18" ht="18.75">
      <c r="A15" s="256" t="s">
        <v>14</v>
      </c>
      <c r="B15" s="17">
        <v>2010</v>
      </c>
      <c r="C15" s="9">
        <f>DGET(родившиеся!$C$40:$E$54,родившиеся!$E$40,Лист3!$H$1:$H$2)</f>
        <v>3</v>
      </c>
      <c r="D15" s="9">
        <f>DGET(умершие!$C$40:$E$54,умершие!$E$40,Лист3!$H$1:$H$2)</f>
        <v>9</v>
      </c>
      <c r="E15" s="9">
        <f>DGET('млад.смертность'!$C$40:$E$54,'млад.смертность'!$E$40,Лист3!$H$1:$H$2)</f>
        <v>11</v>
      </c>
      <c r="F15" s="9">
        <f>DGET('ест.прирост'!$C$40:$E$54,'ест.прирост'!$E$40,Лист3!$H$1:$H$2)</f>
        <v>6</v>
      </c>
      <c r="M15" s="5"/>
      <c r="N15" s="5"/>
      <c r="O15" s="5"/>
      <c r="P15" s="5"/>
      <c r="Q15" s="5"/>
      <c r="R15" s="5"/>
    </row>
    <row r="16" spans="1:18" ht="18.75">
      <c r="A16" s="257"/>
      <c r="B16" s="24">
        <v>2009</v>
      </c>
      <c r="C16" s="25">
        <f>DGET(родившиеся!$I$40:$K$54,родившиеся!$K$40,Лист3!$H$1:$H$2)</f>
        <v>3</v>
      </c>
      <c r="D16" s="25">
        <f>DGET(умершие!$I$40:$K$54,умершие!$K$40,Лист3!$H$1:$H$2)</f>
        <v>8</v>
      </c>
      <c r="E16" s="25">
        <f>DGET('млад.смертность'!$I$40:$K$54,'млад.смертность'!$K$40,Лист3!$H$1:$H$2)</f>
        <v>11</v>
      </c>
      <c r="F16" s="25">
        <f>DGET('ест.прирост'!$I$40:$K$54,'ест.прирост'!$K$40,Лист3!$H$1:$H$2)</f>
        <v>7</v>
      </c>
      <c r="M16" s="5"/>
      <c r="N16" s="5"/>
      <c r="O16" s="5"/>
      <c r="P16" s="5"/>
      <c r="Q16" s="5"/>
      <c r="R16" s="5"/>
    </row>
    <row r="17" spans="1:17" ht="18.75">
      <c r="A17" s="256" t="s">
        <v>7</v>
      </c>
      <c r="B17" s="17">
        <v>2010</v>
      </c>
      <c r="C17" s="9">
        <f>DGET(родившиеся!$C$40:$E$54,родившиеся!$E$40,Лист3!$I$1:$I$2)</f>
        <v>6</v>
      </c>
      <c r="D17" s="9">
        <f>DGET(умершие!$C$40:$E$54,умершие!$E$40,Лист3!$I$1:$I$2)</f>
        <v>13</v>
      </c>
      <c r="E17" s="9">
        <f>DGET('млад.смертность'!$C$40:$E$54,'млад.смертность'!$E$40,Лист3!$I$1:$I$2)</f>
        <v>11</v>
      </c>
      <c r="F17" s="9">
        <f>DGET('ест.прирост'!$C$40:$E$54,'ест.прирост'!$E$40,Лист3!$I$1:$I$2)</f>
        <v>11</v>
      </c>
      <c r="M17" s="4"/>
      <c r="N17" s="4"/>
      <c r="O17" s="4"/>
      <c r="P17" s="4"/>
      <c r="Q17" s="4"/>
    </row>
    <row r="18" spans="1:17" ht="18.75">
      <c r="A18" s="257"/>
      <c r="B18" s="24">
        <v>2009</v>
      </c>
      <c r="C18" s="25">
        <f>DGET(родившиеся!$I$40:$K$54,родившиеся!$K$40,Лист3!$I$1:$I$2)</f>
        <v>7</v>
      </c>
      <c r="D18" s="25">
        <f>DGET(умершие!$I$40:$K$54,умершие!$K$40,Лист3!$I$1:$I$2)</f>
        <v>13</v>
      </c>
      <c r="E18" s="25">
        <f>DGET('млад.смертность'!$I$40:$K$54,'млад.смертность'!$K$40,Лист3!$I$1:$I$2)</f>
        <v>6</v>
      </c>
      <c r="F18" s="25">
        <f>DGET('ест.прирост'!$I$40:$K$54,'ест.прирост'!$K$40,Лист3!$I$1:$I$2)</f>
        <v>12</v>
      </c>
      <c r="M18" s="4"/>
      <c r="N18" s="4"/>
      <c r="O18" s="4"/>
      <c r="P18" s="4"/>
      <c r="Q18" s="4"/>
    </row>
    <row r="19" spans="1:17" ht="18.75">
      <c r="A19" s="256" t="s">
        <v>8</v>
      </c>
      <c r="B19" s="17">
        <v>2010</v>
      </c>
      <c r="C19" s="9">
        <f>DGET(родившиеся!$C$40:$E$54,родившиеся!$E$40,Лист3!$J$1:$J$2)</f>
        <v>7</v>
      </c>
      <c r="D19" s="9">
        <f>DGET(умершие!$C$40:$E$54,умершие!$E$40,Лист3!$J$1:$J$2)</f>
        <v>14</v>
      </c>
      <c r="E19" s="9">
        <f>DGET('млад.смертность'!$C$40:$E$54,'млад.смертность'!$E$40,Лист3!$J$1:$J$2)</f>
        <v>10</v>
      </c>
      <c r="F19" s="9">
        <f>DGET('ест.прирост'!$C$40:$E$54,'ест.прирост'!$E$40,Лист3!$J$1:$J$2)</f>
        <v>14</v>
      </c>
      <c r="M19" s="5"/>
      <c r="N19" s="5"/>
      <c r="O19" s="5"/>
      <c r="P19" s="5"/>
      <c r="Q19" s="5"/>
    </row>
    <row r="20" spans="1:17" ht="18.75">
      <c r="A20" s="257"/>
      <c r="B20" s="24">
        <v>2009</v>
      </c>
      <c r="C20" s="25">
        <f>DGET(родившиеся!$I$40:$K$54,родившиеся!$K$40,Лист3!$J$1:$J$2)</f>
        <v>9</v>
      </c>
      <c r="D20" s="25">
        <f>DGET(умершие!$I$40:$K$54,умершие!$K$40,Лист3!$J$1:$J$2)</f>
        <v>14</v>
      </c>
      <c r="E20" s="25">
        <f>DGET('млад.смертность'!$I$40:$K$54,'млад.смертность'!$K$40,Лист3!$J$1:$J$2)</f>
        <v>12</v>
      </c>
      <c r="F20" s="25">
        <f>DGET('ест.прирост'!$I$40:$K$54,'ест.прирост'!$K$40,Лист3!$J$1:$J$2)</f>
        <v>14</v>
      </c>
      <c r="M20" s="5"/>
      <c r="N20" s="5"/>
      <c r="O20" s="5"/>
      <c r="P20" s="5"/>
      <c r="Q20" s="5"/>
    </row>
    <row r="21" spans="1:17" ht="18.75">
      <c r="A21" s="256" t="s">
        <v>3</v>
      </c>
      <c r="B21" s="17">
        <v>2010</v>
      </c>
      <c r="C21" s="9">
        <f>DGET(родившиеся!$C$40:$E$54,родившиеся!$E$40,Лист3!$K$1:$K$2)</f>
        <v>3</v>
      </c>
      <c r="D21" s="9">
        <f>DGET(умершие!$C$40:$E$54,умершие!$E$40,Лист3!$K$1:$K$2)</f>
        <v>5</v>
      </c>
      <c r="E21" s="9">
        <f>DGET('млад.смертность'!$C$40:$E$54,'млад.смертность'!$E$40,Лист3!$K$1:$K$2)</f>
        <v>8</v>
      </c>
      <c r="F21" s="9">
        <f>DGET('ест.прирост'!$C$40:$E$54,'ест.прирост'!$E$40,Лист3!$K$1:$K$2)</f>
        <v>4</v>
      </c>
      <c r="M21" s="5"/>
      <c r="N21" s="5"/>
      <c r="O21" s="5"/>
      <c r="P21" s="5"/>
      <c r="Q21" s="5"/>
    </row>
    <row r="22" spans="1:17" ht="18.75">
      <c r="A22" s="257"/>
      <c r="B22" s="24">
        <v>2009</v>
      </c>
      <c r="C22" s="25">
        <f>DGET(родившиеся!$I$40:$K$54,родившиеся!$K$40,Лист3!$K$1:$K$2)</f>
        <v>4</v>
      </c>
      <c r="D22" s="25">
        <f>DGET(умершие!$I$40:$K$54,умершие!$K$40,Лист3!$K$1:$K$2)</f>
        <v>4</v>
      </c>
      <c r="E22" s="25">
        <f>DGET('млад.смертность'!$I$40:$K$54,'млад.смертность'!$K$40,Лист3!$K$1:$K$2)</f>
        <v>9</v>
      </c>
      <c r="F22" s="25">
        <f>DGET('ест.прирост'!$I$40:$K$54,'ест.прирост'!$K$40,Лист3!$K$1:$K$2)</f>
        <v>3</v>
      </c>
      <c r="M22" s="5"/>
      <c r="N22" s="5"/>
      <c r="O22" s="5"/>
      <c r="P22" s="5"/>
      <c r="Q22" s="5"/>
    </row>
    <row r="23" spans="1:17" ht="18.75">
      <c r="A23" s="256" t="s">
        <v>11</v>
      </c>
      <c r="B23" s="17">
        <v>2010</v>
      </c>
      <c r="C23" s="9">
        <f>DGET(родившиеся!$C$40:$E$54,родившиеся!$E$40,Лист3!$L$1:$L$2)</f>
        <v>10</v>
      </c>
      <c r="D23" s="9">
        <f>DGET(умершие!$C$40:$E$54,умершие!$E$40,Лист3!$L$1:$L$2)</f>
        <v>12</v>
      </c>
      <c r="E23" s="9">
        <f>DGET('млад.смертность'!$C$40:$E$54,'млад.смертность'!$E$40,Лист3!$L$1:$L$2)</f>
        <v>5</v>
      </c>
      <c r="F23" s="9">
        <f>DGET('ест.прирост'!$C$40:$E$54,'ест.прирост'!$E$40,Лист3!$L$1:$L$2)</f>
        <v>12</v>
      </c>
      <c r="M23" s="5"/>
      <c r="N23" s="5"/>
      <c r="O23" s="5"/>
      <c r="P23" s="5"/>
      <c r="Q23" s="5"/>
    </row>
    <row r="24" spans="1:17" ht="18.75">
      <c r="A24" s="257"/>
      <c r="B24" s="24">
        <v>2009</v>
      </c>
      <c r="C24" s="25">
        <f>DGET(родившиеся!$I$40:$K$54,родившиеся!$K$40,Лист3!$L$1:$L$2)</f>
        <v>11</v>
      </c>
      <c r="D24" s="25">
        <f>DGET(умершие!$I$40:$K$54,умершие!$K$40,Лист3!$L$1:$L$2)</f>
        <v>12</v>
      </c>
      <c r="E24" s="25">
        <f>DGET('млад.смертность'!$I$40:$K$54,'млад.смертность'!$K$40,Лист3!$L$1:$L$2)</f>
        <v>4</v>
      </c>
      <c r="F24" s="25">
        <f>DGET('ест.прирост'!$I$40:$K$54,'ест.прирост'!$K$40,Лист3!$L$1:$L$2)</f>
        <v>13</v>
      </c>
      <c r="M24" s="5"/>
      <c r="N24" s="5"/>
      <c r="O24" s="5"/>
      <c r="P24" s="5"/>
      <c r="Q24" s="5"/>
    </row>
    <row r="25" spans="1:17" ht="18.75">
      <c r="A25" s="256" t="s">
        <v>5</v>
      </c>
      <c r="B25" s="17">
        <v>2010</v>
      </c>
      <c r="C25" s="9">
        <f>DGET(родившиеся!$C$40:$E$54,родившиеся!$E$40,Лист3!$M$1:$M$2)</f>
        <v>6</v>
      </c>
      <c r="D25" s="9">
        <f>DGET(умершие!$C$40:$E$54,умершие!$E$40,Лист3!$M$1:$M$2)</f>
        <v>6</v>
      </c>
      <c r="E25" s="9">
        <f>DGET('млад.смертность'!$C$40:$E$54,'млад.смертность'!$E$40,Лист3!$M$1:$M$2)</f>
        <v>5</v>
      </c>
      <c r="F25" s="9">
        <f>DGET('ест.прирост'!$C$40:$E$54,'ест.прирост'!$E$40,Лист3!$M$1:$M$2)</f>
        <v>8</v>
      </c>
      <c r="M25" s="5"/>
      <c r="N25" s="5"/>
      <c r="O25" s="5"/>
      <c r="P25" s="5"/>
      <c r="Q25" s="5"/>
    </row>
    <row r="26" spans="1:17" ht="18.75">
      <c r="A26" s="257"/>
      <c r="B26" s="24">
        <v>2009</v>
      </c>
      <c r="C26" s="25">
        <f>DGET(родившиеся!$I$40:$K$54,родившиеся!$K$40,Лист3!$M$1:$M$2)</f>
        <v>8</v>
      </c>
      <c r="D26" s="25">
        <f>DGET(умершие!$I$40:$K$54,умершие!$K$40,Лист3!$M$1:$M$2)</f>
        <v>6</v>
      </c>
      <c r="E26" s="25">
        <f>DGET('млад.смертность'!$I$40:$K$54,'млад.смертность'!$K$40,Лист3!$M$1:$M$2)</f>
        <v>4</v>
      </c>
      <c r="F26" s="25">
        <f>DGET('ест.прирост'!$I$40:$K$54,'ест.прирост'!$K$40,Лист3!$M$1:$M$2)</f>
        <v>8</v>
      </c>
      <c r="M26" s="5"/>
      <c r="N26" s="5"/>
      <c r="O26" s="5"/>
      <c r="P26" s="5"/>
      <c r="Q26" s="5"/>
    </row>
    <row r="27" spans="1:17" ht="18.75">
      <c r="A27" s="256" t="s">
        <v>9</v>
      </c>
      <c r="B27" s="17">
        <v>2010</v>
      </c>
      <c r="C27" s="9">
        <f>DGET(родившиеся!$C$40:$E$54,родившиеся!$E$40,Лист3!$N$1:$N$2)</f>
        <v>9</v>
      </c>
      <c r="D27" s="9">
        <f>DGET(умершие!$C$40:$E$54,умершие!$E$40,Лист3!$N$1:$N$2)</f>
        <v>8</v>
      </c>
      <c r="E27" s="9">
        <f>DGET('млад.смертность'!$C$40:$E$54,'млад.смертность'!$E$40,Лист3!$N$1:$N$2)</f>
        <v>3</v>
      </c>
      <c r="F27" s="9">
        <f>DGET('ест.прирост'!$C$40:$E$54,'ест.прирост'!$E$40,Лист3!$N$1:$N$2)</f>
        <v>9</v>
      </c>
      <c r="M27" s="5"/>
      <c r="N27" s="5"/>
      <c r="O27" s="5"/>
      <c r="P27" s="5"/>
      <c r="Q27" s="5"/>
    </row>
    <row r="28" spans="1:17" ht="18.75">
      <c r="A28" s="257"/>
      <c r="B28" s="24">
        <v>2009</v>
      </c>
      <c r="C28" s="25">
        <f>DGET(родившиеся!$I$40:$K$54,родившиеся!$K$40,Лист3!$N$1:$N$2)</f>
        <v>10</v>
      </c>
      <c r="D28" s="25">
        <f>DGET(умершие!$I$40:$K$54,умершие!$K$40,Лист3!$N$1:$N$2)</f>
        <v>10</v>
      </c>
      <c r="E28" s="25">
        <f>DGET('млад.смертность'!$I$40:$K$54,'млад.смертность'!$K$40,Лист3!$N$1:$N$2)</f>
        <v>3</v>
      </c>
      <c r="F28" s="25">
        <f>DGET('ест.прирост'!$I$40:$K$54,'ест.прирост'!$K$40,Лист3!$N$1:$N$2)</f>
        <v>10</v>
      </c>
      <c r="M28" s="5"/>
      <c r="N28" s="5"/>
      <c r="O28" s="5"/>
      <c r="P28" s="5"/>
      <c r="Q28" s="5"/>
    </row>
    <row r="29" spans="1:17" ht="18.75">
      <c r="A29" s="256" t="s">
        <v>10</v>
      </c>
      <c r="B29" s="17">
        <v>2010</v>
      </c>
      <c r="C29" s="9">
        <f>DGET(родившиеся!$C$40:$E$54,родившиеся!$E$40,Лист3!$O$1:$O$2)</f>
        <v>8</v>
      </c>
      <c r="D29" s="9">
        <f>DGET(умершие!$C$40:$E$54,умершие!$E$40,Лист3!$O$1:$O$2)</f>
        <v>10</v>
      </c>
      <c r="E29" s="9">
        <f>DGET('млад.смертность'!$C$40:$E$54,'млад.смертность'!$E$40,Лист3!$O$1:$O$2)</f>
        <v>9</v>
      </c>
      <c r="F29" s="9">
        <f>DGET('ест.прирост'!$C$40:$E$54,'ест.прирост'!$E$40,Лист3!$O$1:$O$2)</f>
        <v>10</v>
      </c>
      <c r="M29" s="5"/>
      <c r="N29" s="5"/>
      <c r="O29" s="5"/>
      <c r="P29" s="5"/>
      <c r="Q29" s="5"/>
    </row>
    <row r="30" spans="1:14" ht="18.75">
      <c r="A30" s="257"/>
      <c r="B30" s="24">
        <v>2009</v>
      </c>
      <c r="C30" s="25">
        <f>DGET(родившиеся!$I$40:$K$54,родившиеся!$K$40,Лист3!$O$1:$O$2)</f>
        <v>11</v>
      </c>
      <c r="D30" s="25">
        <f>DGET(умершие!$I$40:$K$54,умершие!$K$40,Лист3!$O$1:$O$2)</f>
        <v>9</v>
      </c>
      <c r="E30" s="25">
        <f>DGET('млад.смертность'!$I$40:$K$54,'млад.смертность'!$K$40,Лист3!$O$1:$O$2)</f>
        <v>9</v>
      </c>
      <c r="F30" s="25">
        <f>DGET('ест.прирост'!$I$40:$K$54,'ест.прирост'!$K$40,Лист3!$O$1:$O$2)</f>
        <v>9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5:A26"/>
    <mergeCell ref="A27:A28"/>
    <mergeCell ref="A29:A30"/>
    <mergeCell ref="A17:A18"/>
    <mergeCell ref="A19:A20"/>
    <mergeCell ref="A21:A22"/>
    <mergeCell ref="A23:A24"/>
    <mergeCell ref="A13:A14"/>
    <mergeCell ref="A15:A16"/>
    <mergeCell ref="A1:F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D3" sqref="D3:F16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17.66015625" style="0" customWidth="1"/>
    <col min="9" max="9" width="24.66015625" style="0" customWidth="1"/>
  </cols>
  <sheetData>
    <row r="1" spans="1:14" ht="19.5" customHeight="1">
      <c r="A1" s="265" t="s">
        <v>23</v>
      </c>
      <c r="B1" s="265"/>
      <c r="C1" s="265"/>
      <c r="D1" s="265"/>
      <c r="E1" s="265"/>
      <c r="F1" s="265"/>
      <c r="G1" s="265"/>
      <c r="H1" s="265"/>
      <c r="I1" s="16"/>
      <c r="J1" s="16"/>
      <c r="K1" s="16"/>
      <c r="L1" s="16"/>
      <c r="M1" s="13"/>
      <c r="N1" s="13"/>
    </row>
    <row r="2" spans="1:6" ht="39" customHeight="1">
      <c r="A2" s="1"/>
      <c r="B2" s="1"/>
      <c r="C2" s="11"/>
      <c r="D2" s="231" t="s">
        <v>101</v>
      </c>
      <c r="E2" s="55" t="s">
        <v>94</v>
      </c>
      <c r="F2" s="12" t="s">
        <v>22</v>
      </c>
    </row>
    <row r="3" spans="3:6" ht="19.5" customHeight="1">
      <c r="C3" s="14" t="s">
        <v>2</v>
      </c>
      <c r="D3" s="221">
        <v>13.5</v>
      </c>
      <c r="E3" s="250">
        <v>13.1</v>
      </c>
      <c r="F3" s="223">
        <f>D3-E3</f>
        <v>0.40000000000000036</v>
      </c>
    </row>
    <row r="4" spans="3:6" ht="19.5" customHeight="1">
      <c r="C4" s="14" t="s">
        <v>17</v>
      </c>
      <c r="D4" s="221">
        <v>12.4</v>
      </c>
      <c r="E4" s="250">
        <v>12.4</v>
      </c>
      <c r="F4" s="223">
        <f>D4-E4</f>
        <v>0</v>
      </c>
    </row>
    <row r="5" spans="3:6" ht="19.5" customHeight="1">
      <c r="C5" s="14" t="s">
        <v>12</v>
      </c>
      <c r="D5" s="221">
        <v>9.3</v>
      </c>
      <c r="E5" s="250">
        <v>9.7</v>
      </c>
      <c r="F5" s="226">
        <f aca="true" t="shared" si="0" ref="F5:F16">D5-E5</f>
        <v>-0.3999999999999986</v>
      </c>
    </row>
    <row r="6" spans="3:6" ht="19.5" customHeight="1">
      <c r="C6" s="14" t="s">
        <v>6</v>
      </c>
      <c r="D6" s="221">
        <v>12.4</v>
      </c>
      <c r="E6" s="250">
        <v>11.7</v>
      </c>
      <c r="F6" s="226">
        <f t="shared" si="0"/>
        <v>0.7000000000000011</v>
      </c>
    </row>
    <row r="7" spans="3:6" ht="19.5" customHeight="1">
      <c r="C7" s="18" t="s">
        <v>1</v>
      </c>
      <c r="D7" s="251">
        <v>13.9</v>
      </c>
      <c r="E7" s="252">
        <v>13.5</v>
      </c>
      <c r="F7" s="229">
        <f t="shared" si="0"/>
        <v>0.40000000000000036</v>
      </c>
    </row>
    <row r="8" spans="3:6" ht="19.5" customHeight="1">
      <c r="C8" s="14" t="s">
        <v>4</v>
      </c>
      <c r="D8" s="221">
        <v>12.2</v>
      </c>
      <c r="E8" s="249">
        <v>12</v>
      </c>
      <c r="F8" s="226">
        <f t="shared" si="0"/>
        <v>0.1999999999999993</v>
      </c>
    </row>
    <row r="9" spans="3:6" ht="19.5" customHeight="1">
      <c r="C9" s="14" t="s">
        <v>14</v>
      </c>
      <c r="D9" s="221">
        <v>13.4</v>
      </c>
      <c r="E9" s="250">
        <v>12.7</v>
      </c>
      <c r="F9" s="226">
        <f t="shared" si="0"/>
        <v>0.7000000000000011</v>
      </c>
    </row>
    <row r="10" spans="3:6" ht="19.5" customHeight="1">
      <c r="C10" s="14" t="s">
        <v>7</v>
      </c>
      <c r="D10" s="221">
        <v>11.1</v>
      </c>
      <c r="E10" s="222">
        <v>11.1</v>
      </c>
      <c r="F10" s="226">
        <f t="shared" si="0"/>
        <v>0</v>
      </c>
    </row>
    <row r="11" spans="3:6" ht="19.5" customHeight="1">
      <c r="C11" s="14" t="s">
        <v>8</v>
      </c>
      <c r="D11" s="221">
        <v>10.5</v>
      </c>
      <c r="E11" s="247">
        <v>10.5</v>
      </c>
      <c r="F11" s="226">
        <f t="shared" si="0"/>
        <v>0</v>
      </c>
    </row>
    <row r="12" spans="3:6" ht="19.5" customHeight="1">
      <c r="C12" s="14" t="s">
        <v>3</v>
      </c>
      <c r="D12" s="221">
        <v>13.1</v>
      </c>
      <c r="E12" s="250">
        <v>12.6</v>
      </c>
      <c r="F12" s="226">
        <f t="shared" si="0"/>
        <v>0.5</v>
      </c>
    </row>
    <row r="13" spans="3:6" ht="19.5" customHeight="1">
      <c r="C13" s="14" t="s">
        <v>11</v>
      </c>
      <c r="D13" s="221">
        <v>9.9</v>
      </c>
      <c r="E13" s="247">
        <v>9.9</v>
      </c>
      <c r="F13" s="226">
        <f t="shared" si="0"/>
        <v>0</v>
      </c>
    </row>
    <row r="14" spans="3:6" ht="19.5" customHeight="1">
      <c r="C14" s="14" t="s">
        <v>5</v>
      </c>
      <c r="D14" s="221">
        <v>11.1</v>
      </c>
      <c r="E14" s="222">
        <v>10.9</v>
      </c>
      <c r="F14" s="226">
        <f t="shared" si="0"/>
        <v>0.1999999999999993</v>
      </c>
    </row>
    <row r="15" spans="3:6" ht="19.5" customHeight="1">
      <c r="C15" s="14" t="s">
        <v>53</v>
      </c>
      <c r="D15" s="253">
        <v>10</v>
      </c>
      <c r="E15" s="250">
        <v>10.2</v>
      </c>
      <c r="F15" s="226">
        <f t="shared" si="0"/>
        <v>-0.1999999999999993</v>
      </c>
    </row>
    <row r="16" spans="3:6" ht="19.5" customHeight="1">
      <c r="C16" s="14" t="s">
        <v>10</v>
      </c>
      <c r="D16" s="221">
        <v>10.1</v>
      </c>
      <c r="E16" s="250">
        <v>10.2</v>
      </c>
      <c r="F16" s="226">
        <f t="shared" si="0"/>
        <v>-0.09999999999999964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95</v>
      </c>
      <c r="E40" t="s">
        <v>16</v>
      </c>
      <c r="G40" s="58" t="s">
        <v>95</v>
      </c>
      <c r="H40" t="s">
        <v>13</v>
      </c>
      <c r="I40" t="s">
        <v>15</v>
      </c>
      <c r="J40" s="58" t="s">
        <v>95</v>
      </c>
      <c r="K40" t="s">
        <v>16</v>
      </c>
    </row>
    <row r="41" spans="3:11" ht="15.75">
      <c r="C41" s="18" t="s">
        <v>1</v>
      </c>
      <c r="D41" s="34">
        <v>13.9</v>
      </c>
      <c r="E41">
        <v>1</v>
      </c>
      <c r="F41" s="18" t="s">
        <v>1</v>
      </c>
      <c r="G41" s="34">
        <v>13.9</v>
      </c>
      <c r="H41">
        <v>12.1</v>
      </c>
      <c r="I41" s="18" t="s">
        <v>1</v>
      </c>
      <c r="J41" s="29">
        <v>13.5</v>
      </c>
      <c r="K41">
        <v>1</v>
      </c>
    </row>
    <row r="42" spans="3:11" ht="15.75">
      <c r="C42" s="14" t="s">
        <v>2</v>
      </c>
      <c r="D42" s="78">
        <v>13.5</v>
      </c>
      <c r="E42">
        <v>2</v>
      </c>
      <c r="F42" s="14" t="s">
        <v>2</v>
      </c>
      <c r="G42" s="78">
        <v>13.5</v>
      </c>
      <c r="H42">
        <v>12.1</v>
      </c>
      <c r="I42" s="14" t="s">
        <v>2</v>
      </c>
      <c r="J42" s="54">
        <v>13.1</v>
      </c>
      <c r="K42">
        <v>2</v>
      </c>
    </row>
    <row r="43" spans="3:11" ht="31.5">
      <c r="C43" s="14" t="s">
        <v>14</v>
      </c>
      <c r="D43" s="78">
        <v>13.4</v>
      </c>
      <c r="E43">
        <v>3</v>
      </c>
      <c r="F43" s="14" t="s">
        <v>14</v>
      </c>
      <c r="G43" s="78">
        <v>13.4</v>
      </c>
      <c r="H43">
        <v>12.1</v>
      </c>
      <c r="I43" s="14" t="s">
        <v>14</v>
      </c>
      <c r="J43" s="54">
        <v>12.7</v>
      </c>
      <c r="K43">
        <v>3</v>
      </c>
    </row>
    <row r="44" spans="3:11" ht="15.75">
      <c r="C44" s="14" t="s">
        <v>3</v>
      </c>
      <c r="D44" s="78">
        <v>13.1</v>
      </c>
      <c r="E44">
        <v>3</v>
      </c>
      <c r="F44" s="14" t="s">
        <v>3</v>
      </c>
      <c r="G44" s="78">
        <v>13.1</v>
      </c>
      <c r="H44">
        <v>12.1</v>
      </c>
      <c r="I44" s="14" t="s">
        <v>3</v>
      </c>
      <c r="J44" s="54">
        <v>12.6</v>
      </c>
      <c r="K44">
        <v>4</v>
      </c>
    </row>
    <row r="45" spans="3:11" ht="15.75">
      <c r="C45" s="14" t="s">
        <v>17</v>
      </c>
      <c r="D45" s="78">
        <v>12.4</v>
      </c>
      <c r="E45">
        <v>4</v>
      </c>
      <c r="F45" s="14" t="s">
        <v>17</v>
      </c>
      <c r="G45" s="78">
        <v>12.4</v>
      </c>
      <c r="H45">
        <v>12.1</v>
      </c>
      <c r="I45" s="14" t="s">
        <v>17</v>
      </c>
      <c r="J45" s="54">
        <v>12.4</v>
      </c>
      <c r="K45">
        <v>5</v>
      </c>
    </row>
    <row r="46" spans="3:11" ht="15.75">
      <c r="C46" s="14" t="s">
        <v>6</v>
      </c>
      <c r="D46" s="78">
        <v>12.4</v>
      </c>
      <c r="E46">
        <v>4</v>
      </c>
      <c r="F46" s="14" t="s">
        <v>6</v>
      </c>
      <c r="G46" s="78">
        <v>12.4</v>
      </c>
      <c r="H46">
        <v>12.1</v>
      </c>
      <c r="I46" s="14" t="s">
        <v>4</v>
      </c>
      <c r="J46" s="57">
        <v>12</v>
      </c>
      <c r="K46">
        <v>6</v>
      </c>
    </row>
    <row r="47" spans="3:11" ht="15.75">
      <c r="C47" s="14" t="s">
        <v>4</v>
      </c>
      <c r="D47" s="78">
        <v>12.2</v>
      </c>
      <c r="E47">
        <v>5</v>
      </c>
      <c r="F47" s="14" t="s">
        <v>4</v>
      </c>
      <c r="G47" s="78">
        <v>12.2</v>
      </c>
      <c r="H47">
        <v>12.1</v>
      </c>
      <c r="I47" s="14" t="s">
        <v>6</v>
      </c>
      <c r="J47" s="54">
        <v>11.7</v>
      </c>
      <c r="K47">
        <v>6</v>
      </c>
    </row>
    <row r="48" spans="3:11" ht="15.75">
      <c r="C48" s="14" t="s">
        <v>7</v>
      </c>
      <c r="D48" s="78">
        <v>11.1</v>
      </c>
      <c r="E48">
        <v>6</v>
      </c>
      <c r="F48" s="14" t="s">
        <v>7</v>
      </c>
      <c r="G48" s="78">
        <v>11.1</v>
      </c>
      <c r="H48">
        <v>12.1</v>
      </c>
      <c r="I48" s="14" t="s">
        <v>7</v>
      </c>
      <c r="J48" s="56">
        <v>11.1</v>
      </c>
      <c r="K48">
        <v>7</v>
      </c>
    </row>
    <row r="49" spans="3:11" ht="15.75">
      <c r="C49" s="14" t="s">
        <v>5</v>
      </c>
      <c r="D49" s="78">
        <v>11.1</v>
      </c>
      <c r="E49">
        <v>6</v>
      </c>
      <c r="F49" s="14" t="s">
        <v>5</v>
      </c>
      <c r="G49" s="78">
        <v>11.1</v>
      </c>
      <c r="H49">
        <v>12.1</v>
      </c>
      <c r="I49" s="14" t="s">
        <v>5</v>
      </c>
      <c r="J49" s="56">
        <v>10.9</v>
      </c>
      <c r="K49">
        <v>8</v>
      </c>
    </row>
    <row r="50" spans="3:11" ht="31.5">
      <c r="C50" s="14" t="s">
        <v>8</v>
      </c>
      <c r="D50" s="78">
        <v>10.5</v>
      </c>
      <c r="E50">
        <v>7</v>
      </c>
      <c r="F50" s="14" t="s">
        <v>8</v>
      </c>
      <c r="G50" s="78">
        <v>10.5</v>
      </c>
      <c r="H50">
        <v>12.1</v>
      </c>
      <c r="I50" s="14" t="s">
        <v>8</v>
      </c>
      <c r="J50" s="31">
        <v>10.5</v>
      </c>
      <c r="K50">
        <v>9</v>
      </c>
    </row>
    <row r="51" spans="3:11" ht="15.75">
      <c r="C51" s="14" t="s">
        <v>10</v>
      </c>
      <c r="D51" s="78">
        <v>10.1</v>
      </c>
      <c r="E51">
        <v>8</v>
      </c>
      <c r="F51" s="14" t="s">
        <v>10</v>
      </c>
      <c r="G51" s="78">
        <v>10.1</v>
      </c>
      <c r="H51">
        <v>12.1</v>
      </c>
      <c r="I51" s="14" t="s">
        <v>53</v>
      </c>
      <c r="J51" s="54">
        <v>10.2</v>
      </c>
      <c r="K51">
        <v>10</v>
      </c>
    </row>
    <row r="52" spans="3:11" ht="15.75">
      <c r="C52" s="14" t="s">
        <v>53</v>
      </c>
      <c r="D52" s="147">
        <v>10</v>
      </c>
      <c r="E52">
        <v>9</v>
      </c>
      <c r="F52" s="14" t="s">
        <v>53</v>
      </c>
      <c r="G52" s="147">
        <v>10</v>
      </c>
      <c r="H52">
        <v>12.1</v>
      </c>
      <c r="I52" s="14" t="s">
        <v>10</v>
      </c>
      <c r="J52" s="54">
        <v>10.2</v>
      </c>
      <c r="K52">
        <v>11</v>
      </c>
    </row>
    <row r="53" spans="3:11" ht="15.75">
      <c r="C53" s="14" t="s">
        <v>11</v>
      </c>
      <c r="D53" s="144">
        <v>9.9</v>
      </c>
      <c r="E53">
        <v>10</v>
      </c>
      <c r="F53" s="14" t="s">
        <v>11</v>
      </c>
      <c r="G53" s="144">
        <v>9.9</v>
      </c>
      <c r="H53">
        <v>12.1</v>
      </c>
      <c r="I53" s="14" t="s">
        <v>11</v>
      </c>
      <c r="J53" s="30">
        <v>9.9</v>
      </c>
      <c r="K53">
        <v>11</v>
      </c>
    </row>
    <row r="54" spans="3:11" ht="15.75">
      <c r="C54" s="14" t="s">
        <v>12</v>
      </c>
      <c r="D54" s="78">
        <v>9.3</v>
      </c>
      <c r="E54">
        <v>11</v>
      </c>
      <c r="F54" s="14" t="s">
        <v>12</v>
      </c>
      <c r="G54" s="78">
        <v>9.3</v>
      </c>
      <c r="H54">
        <v>12.1</v>
      </c>
      <c r="I54" s="14" t="s">
        <v>12</v>
      </c>
      <c r="J54" s="54">
        <v>9.7</v>
      </c>
      <c r="K54">
        <v>12</v>
      </c>
    </row>
    <row r="57" ht="12.75">
      <c r="E57" s="84"/>
    </row>
    <row r="58" spans="3:5" ht="15.75">
      <c r="C58" s="86" t="s">
        <v>4</v>
      </c>
      <c r="D58" s="87">
        <v>0.8000000000000007</v>
      </c>
      <c r="E58" s="84"/>
    </row>
    <row r="59" spans="3:5" ht="15.75">
      <c r="C59" s="82" t="s">
        <v>17</v>
      </c>
      <c r="D59" s="88">
        <v>0.6000000000000014</v>
      </c>
      <c r="E59" s="84"/>
    </row>
    <row r="60" spans="3:5" ht="15.75">
      <c r="C60" s="82" t="s">
        <v>1</v>
      </c>
      <c r="D60" s="88">
        <v>0.5999999999999996</v>
      </c>
      <c r="E60" s="84"/>
    </row>
    <row r="61" spans="3:5" ht="15.75">
      <c r="C61" s="82" t="s">
        <v>6</v>
      </c>
      <c r="D61" s="88">
        <v>0.5</v>
      </c>
      <c r="E61" s="84"/>
    </row>
    <row r="62" spans="3:5" ht="15.75">
      <c r="C62" s="82" t="s">
        <v>3</v>
      </c>
      <c r="D62" s="88">
        <v>0.5</v>
      </c>
      <c r="E62" s="84"/>
    </row>
    <row r="63" spans="3:5" ht="15.75">
      <c r="C63" s="82" t="s">
        <v>8</v>
      </c>
      <c r="D63" s="88">
        <v>0.40000000000000036</v>
      </c>
      <c r="E63" s="84"/>
    </row>
    <row r="64" spans="3:5" ht="15.75">
      <c r="C64" s="82" t="s">
        <v>10</v>
      </c>
      <c r="D64" s="88">
        <v>0.3000000000000007</v>
      </c>
      <c r="E64" s="84"/>
    </row>
    <row r="65" spans="3:5" ht="15.75">
      <c r="C65" s="82" t="s">
        <v>14</v>
      </c>
      <c r="D65" s="88">
        <v>0.20000000000000107</v>
      </c>
      <c r="E65" s="84"/>
    </row>
    <row r="66" spans="3:5" ht="15.75">
      <c r="C66" s="82" t="s">
        <v>7</v>
      </c>
      <c r="D66" s="88">
        <v>0.20000000000000107</v>
      </c>
      <c r="E66" s="84"/>
    </row>
    <row r="67" spans="3:5" ht="15.75">
      <c r="C67" s="82" t="s">
        <v>11</v>
      </c>
      <c r="D67" s="88">
        <v>0.10000000000000142</v>
      </c>
      <c r="E67" s="84"/>
    </row>
    <row r="68" spans="3:5" ht="15.75">
      <c r="C68" s="89" t="s">
        <v>2</v>
      </c>
      <c r="D68" s="90">
        <v>0.09999999999999964</v>
      </c>
      <c r="E68" s="84"/>
    </row>
    <row r="69" spans="3:5" ht="15.75">
      <c r="C69" s="82" t="s">
        <v>53</v>
      </c>
      <c r="D69" s="88">
        <v>0.09999999999999964</v>
      </c>
      <c r="E69" s="84"/>
    </row>
    <row r="70" spans="3:5" ht="15.75">
      <c r="C70" s="82" t="s">
        <v>12</v>
      </c>
      <c r="D70" s="88">
        <v>0</v>
      </c>
      <c r="E70" s="84"/>
    </row>
    <row r="71" spans="3:5" ht="15.75">
      <c r="C71" s="82" t="s">
        <v>5</v>
      </c>
      <c r="D71" s="88">
        <v>-0.09999999999999964</v>
      </c>
      <c r="E71" s="91"/>
    </row>
    <row r="72" spans="3:5" ht="12.75">
      <c r="C72" s="91"/>
      <c r="D72" s="91"/>
      <c r="E72" s="91"/>
    </row>
    <row r="73" spans="3:5" ht="12.75">
      <c r="C73" s="91"/>
      <c r="D73" s="91"/>
      <c r="E73" s="91"/>
    </row>
    <row r="74" spans="3:5" ht="12.75">
      <c r="C74" s="91"/>
      <c r="D74" s="91"/>
      <c r="E74" s="91"/>
    </row>
    <row r="75" spans="3:5" ht="12.75">
      <c r="C75" s="91"/>
      <c r="D75" s="91"/>
      <c r="E75" s="91"/>
    </row>
    <row r="76" spans="3:5" ht="12.75">
      <c r="C76" s="91"/>
      <c r="D76" s="91"/>
      <c r="E76" s="91"/>
    </row>
    <row r="77" spans="3:5" ht="12.75">
      <c r="C77" s="91"/>
      <c r="D77" s="91"/>
      <c r="E77" s="91"/>
    </row>
    <row r="78" spans="3:5" ht="12.75">
      <c r="C78" s="91"/>
      <c r="D78" s="91"/>
      <c r="E78" s="91"/>
    </row>
    <row r="79" spans="3:5" ht="12.75">
      <c r="C79" s="91"/>
      <c r="D79" s="91"/>
      <c r="E79" s="9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&amp;R32</oddHeader>
  </headerFooter>
  <colBreaks count="1" manualBreakCount="1">
    <brk id="17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J11" sqref="J11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21.33203125" style="0" customWidth="1"/>
    <col min="9" max="9" width="20.33203125" style="0" customWidth="1"/>
  </cols>
  <sheetData>
    <row r="1" spans="1:14" ht="19.5" customHeight="1">
      <c r="A1" s="265" t="s">
        <v>24</v>
      </c>
      <c r="B1" s="265"/>
      <c r="C1" s="265"/>
      <c r="D1" s="265"/>
      <c r="E1" s="265"/>
      <c r="F1" s="265"/>
      <c r="G1" s="265"/>
      <c r="H1" s="16"/>
      <c r="I1" s="16"/>
      <c r="J1" s="16"/>
      <c r="K1" s="16"/>
      <c r="L1" s="16"/>
      <c r="M1" s="13"/>
      <c r="N1" s="13"/>
    </row>
    <row r="2" spans="1:6" ht="39" customHeight="1">
      <c r="A2" s="1"/>
      <c r="B2" s="1"/>
      <c r="C2" s="11"/>
      <c r="D2" s="231" t="s">
        <v>93</v>
      </c>
      <c r="E2" s="55" t="s">
        <v>94</v>
      </c>
      <c r="F2" s="12" t="s">
        <v>22</v>
      </c>
    </row>
    <row r="3" spans="3:6" ht="19.5" customHeight="1">
      <c r="C3" s="14" t="s">
        <v>2</v>
      </c>
      <c r="D3" s="221">
        <v>13.1</v>
      </c>
      <c r="E3" s="250">
        <v>13.5</v>
      </c>
      <c r="F3" s="226">
        <f aca="true" t="shared" si="0" ref="F3:F16">D3-E3</f>
        <v>-0.40000000000000036</v>
      </c>
    </row>
    <row r="4" spans="3:6" ht="19.5" customHeight="1">
      <c r="C4" s="14" t="s">
        <v>17</v>
      </c>
      <c r="D4" s="221">
        <v>14.9</v>
      </c>
      <c r="E4" s="250">
        <v>15.3</v>
      </c>
      <c r="F4" s="226">
        <f t="shared" si="0"/>
        <v>-0.40000000000000036</v>
      </c>
    </row>
    <row r="5" spans="3:6" ht="19.5" customHeight="1">
      <c r="C5" s="14" t="s">
        <v>12</v>
      </c>
      <c r="D5" s="221">
        <v>16</v>
      </c>
      <c r="E5" s="250">
        <v>16.3</v>
      </c>
      <c r="F5" s="223">
        <f t="shared" si="0"/>
        <v>-0.3000000000000007</v>
      </c>
    </row>
    <row r="6" spans="3:6" ht="19.5" customHeight="1">
      <c r="C6" s="14" t="s">
        <v>6</v>
      </c>
      <c r="D6" s="221">
        <v>12.8</v>
      </c>
      <c r="E6" s="250">
        <v>13.1</v>
      </c>
      <c r="F6" s="226">
        <f t="shared" si="0"/>
        <v>-0.29999999999999893</v>
      </c>
    </row>
    <row r="7" spans="3:6" ht="19.5" customHeight="1">
      <c r="C7" s="18" t="s">
        <v>1</v>
      </c>
      <c r="D7" s="251">
        <v>14</v>
      </c>
      <c r="E7" s="228">
        <v>14</v>
      </c>
      <c r="F7" s="229">
        <f t="shared" si="0"/>
        <v>0</v>
      </c>
    </row>
    <row r="8" spans="3:6" ht="19.5" customHeight="1">
      <c r="C8" s="14" t="s">
        <v>4</v>
      </c>
      <c r="D8" s="221">
        <v>13.5</v>
      </c>
      <c r="E8" s="254">
        <v>14.4</v>
      </c>
      <c r="F8" s="226">
        <f t="shared" si="0"/>
        <v>-0.9000000000000004</v>
      </c>
    </row>
    <row r="9" spans="3:6" ht="19.5" customHeight="1">
      <c r="C9" s="14" t="s">
        <v>14</v>
      </c>
      <c r="D9" s="221">
        <v>15.3</v>
      </c>
      <c r="E9" s="250">
        <v>15.5</v>
      </c>
      <c r="F9" s="226">
        <f t="shared" si="0"/>
        <v>-0.1999999999999993</v>
      </c>
    </row>
    <row r="10" spans="3:6" ht="19.5" customHeight="1">
      <c r="C10" s="14" t="s">
        <v>7</v>
      </c>
      <c r="D10" s="221">
        <v>16.9</v>
      </c>
      <c r="E10" s="222">
        <v>17.3</v>
      </c>
      <c r="F10" s="226">
        <f t="shared" si="0"/>
        <v>-0.40000000000000213</v>
      </c>
    </row>
    <row r="11" spans="3:6" ht="19.5" customHeight="1">
      <c r="C11" s="14" t="s">
        <v>8</v>
      </c>
      <c r="D11" s="221">
        <v>17.6</v>
      </c>
      <c r="E11" s="247">
        <v>18.3</v>
      </c>
      <c r="F11" s="226">
        <f t="shared" si="0"/>
        <v>-0.6999999999999993</v>
      </c>
    </row>
    <row r="12" spans="3:6" ht="19.5" customHeight="1">
      <c r="C12" s="14" t="s">
        <v>3</v>
      </c>
      <c r="D12" s="221">
        <v>14.1</v>
      </c>
      <c r="E12" s="250">
        <v>14.3</v>
      </c>
      <c r="F12" s="226">
        <f t="shared" si="0"/>
        <v>-0.20000000000000107</v>
      </c>
    </row>
    <row r="13" spans="3:6" ht="19.5" customHeight="1">
      <c r="C13" s="14" t="s">
        <v>11</v>
      </c>
      <c r="D13" s="221">
        <v>16.5</v>
      </c>
      <c r="E13" s="247">
        <v>16.7</v>
      </c>
      <c r="F13" s="226">
        <f t="shared" si="0"/>
        <v>-0.1999999999999993</v>
      </c>
    </row>
    <row r="14" spans="3:6" ht="19.5" customHeight="1">
      <c r="C14" s="14" t="s">
        <v>5</v>
      </c>
      <c r="D14" s="221">
        <v>14.8</v>
      </c>
      <c r="E14" s="222">
        <v>15.1</v>
      </c>
      <c r="F14" s="226">
        <f t="shared" si="0"/>
        <v>-0.29999999999999893</v>
      </c>
    </row>
    <row r="15" spans="3:6" ht="19.5" customHeight="1">
      <c r="C15" s="14" t="s">
        <v>53</v>
      </c>
      <c r="D15" s="253">
        <v>15</v>
      </c>
      <c r="E15" s="250">
        <v>15.8</v>
      </c>
      <c r="F15" s="226">
        <f t="shared" si="0"/>
        <v>-0.8000000000000007</v>
      </c>
    </row>
    <row r="16" spans="3:6" ht="19.5" customHeight="1">
      <c r="C16" s="14" t="s">
        <v>10</v>
      </c>
      <c r="D16" s="221">
        <v>15.7</v>
      </c>
      <c r="E16" s="250">
        <v>15.6</v>
      </c>
      <c r="F16" s="226">
        <f t="shared" si="0"/>
        <v>0.09999999999999964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95</v>
      </c>
      <c r="E40" t="s">
        <v>16</v>
      </c>
      <c r="G40" s="58" t="s">
        <v>95</v>
      </c>
      <c r="H40" t="s">
        <v>13</v>
      </c>
      <c r="I40" t="s">
        <v>15</v>
      </c>
      <c r="J40" s="58" t="s">
        <v>95</v>
      </c>
      <c r="K40" t="s">
        <v>16</v>
      </c>
    </row>
    <row r="41" spans="3:11" ht="15" customHeight="1">
      <c r="C41" s="14" t="s">
        <v>6</v>
      </c>
      <c r="D41" s="78">
        <v>12.8</v>
      </c>
      <c r="E41">
        <v>1</v>
      </c>
      <c r="F41" s="14" t="s">
        <v>6</v>
      </c>
      <c r="G41" s="78">
        <v>12.8</v>
      </c>
      <c r="H41" s="36">
        <v>14.3</v>
      </c>
      <c r="I41" s="14" t="s">
        <v>6</v>
      </c>
      <c r="J41" s="54">
        <v>13.1</v>
      </c>
      <c r="K41">
        <v>1</v>
      </c>
    </row>
    <row r="42" spans="3:11" ht="15.75">
      <c r="C42" s="14" t="s">
        <v>2</v>
      </c>
      <c r="D42" s="78">
        <v>13.1</v>
      </c>
      <c r="E42">
        <v>2</v>
      </c>
      <c r="F42" s="14" t="s">
        <v>2</v>
      </c>
      <c r="G42" s="78">
        <v>13.1</v>
      </c>
      <c r="H42" s="36">
        <v>14.3</v>
      </c>
      <c r="I42" s="14" t="s">
        <v>2</v>
      </c>
      <c r="J42" s="54">
        <v>13.5</v>
      </c>
      <c r="K42">
        <v>2</v>
      </c>
    </row>
    <row r="43" spans="3:11" ht="15.75">
      <c r="C43" s="14" t="s">
        <v>4</v>
      </c>
      <c r="D43" s="78">
        <v>13.5</v>
      </c>
      <c r="E43">
        <v>3</v>
      </c>
      <c r="F43" s="14" t="s">
        <v>4</v>
      </c>
      <c r="G43" s="78">
        <v>13.5</v>
      </c>
      <c r="H43" s="36">
        <v>14.3</v>
      </c>
      <c r="I43" s="18" t="s">
        <v>1</v>
      </c>
      <c r="J43" s="33">
        <v>14</v>
      </c>
      <c r="K43">
        <v>3</v>
      </c>
    </row>
    <row r="44" spans="3:11" ht="15.75">
      <c r="C44" s="18" t="s">
        <v>1</v>
      </c>
      <c r="D44" s="34">
        <v>14</v>
      </c>
      <c r="E44">
        <v>4</v>
      </c>
      <c r="F44" s="18" t="s">
        <v>1</v>
      </c>
      <c r="G44" s="34">
        <v>14</v>
      </c>
      <c r="H44" s="36">
        <v>14.3</v>
      </c>
      <c r="I44" s="14" t="s">
        <v>3</v>
      </c>
      <c r="J44" s="54">
        <v>14.3</v>
      </c>
      <c r="K44">
        <v>4</v>
      </c>
    </row>
    <row r="45" spans="3:11" ht="15.75">
      <c r="C45" s="14" t="s">
        <v>3</v>
      </c>
      <c r="D45" s="78">
        <v>14.1</v>
      </c>
      <c r="E45">
        <v>5</v>
      </c>
      <c r="F45" s="14" t="s">
        <v>3</v>
      </c>
      <c r="G45" s="78">
        <v>14.1</v>
      </c>
      <c r="H45" s="36">
        <v>14.3</v>
      </c>
      <c r="I45" s="14" t="s">
        <v>4</v>
      </c>
      <c r="J45" s="216">
        <v>14.4</v>
      </c>
      <c r="K45">
        <v>5</v>
      </c>
    </row>
    <row r="46" spans="3:11" ht="14.25" customHeight="1">
      <c r="C46" s="14" t="s">
        <v>5</v>
      </c>
      <c r="D46" s="78">
        <v>14.8</v>
      </c>
      <c r="E46">
        <v>6</v>
      </c>
      <c r="F46" s="14" t="s">
        <v>5</v>
      </c>
      <c r="G46" s="78">
        <v>14.8</v>
      </c>
      <c r="H46" s="36">
        <v>14.3</v>
      </c>
      <c r="I46" s="14" t="s">
        <v>5</v>
      </c>
      <c r="J46" s="56">
        <v>15.1</v>
      </c>
      <c r="K46">
        <v>6</v>
      </c>
    </row>
    <row r="47" spans="3:11" ht="15.75">
      <c r="C47" s="14" t="s">
        <v>17</v>
      </c>
      <c r="D47" s="78">
        <v>14.9</v>
      </c>
      <c r="E47">
        <v>7</v>
      </c>
      <c r="F47" s="14" t="s">
        <v>17</v>
      </c>
      <c r="G47" s="78">
        <v>14.9</v>
      </c>
      <c r="H47" s="36">
        <v>14.3</v>
      </c>
      <c r="I47" s="14" t="s">
        <v>17</v>
      </c>
      <c r="J47" s="54">
        <v>15.3</v>
      </c>
      <c r="K47">
        <v>7</v>
      </c>
    </row>
    <row r="48" spans="3:11" ht="15.75">
      <c r="C48" s="14" t="s">
        <v>53</v>
      </c>
      <c r="D48" s="147">
        <v>15</v>
      </c>
      <c r="E48">
        <v>8</v>
      </c>
      <c r="F48" s="14" t="s">
        <v>53</v>
      </c>
      <c r="G48" s="147">
        <v>15</v>
      </c>
      <c r="H48" s="36">
        <v>14.3</v>
      </c>
      <c r="I48" s="14" t="s">
        <v>14</v>
      </c>
      <c r="J48" s="54">
        <v>15.5</v>
      </c>
      <c r="K48">
        <v>8</v>
      </c>
    </row>
    <row r="49" spans="3:11" ht="15.75">
      <c r="C49" s="14" t="s">
        <v>14</v>
      </c>
      <c r="D49" s="78">
        <v>15.3</v>
      </c>
      <c r="E49">
        <v>9</v>
      </c>
      <c r="F49" s="14" t="s">
        <v>14</v>
      </c>
      <c r="G49" s="78">
        <v>15.3</v>
      </c>
      <c r="H49" s="36">
        <v>14.3</v>
      </c>
      <c r="I49" s="14" t="s">
        <v>10</v>
      </c>
      <c r="J49" s="54">
        <v>15.6</v>
      </c>
      <c r="K49">
        <v>9</v>
      </c>
    </row>
    <row r="50" spans="3:11" ht="15.75">
      <c r="C50" s="14" t="s">
        <v>10</v>
      </c>
      <c r="D50" s="78">
        <v>15.7</v>
      </c>
      <c r="E50">
        <v>10</v>
      </c>
      <c r="F50" s="14" t="s">
        <v>10</v>
      </c>
      <c r="G50" s="78">
        <v>15.7</v>
      </c>
      <c r="H50" s="36">
        <v>14.3</v>
      </c>
      <c r="I50" s="14" t="s">
        <v>53</v>
      </c>
      <c r="J50" s="54">
        <v>15.8</v>
      </c>
      <c r="K50">
        <v>10</v>
      </c>
    </row>
    <row r="51" spans="3:11" ht="15.75">
      <c r="C51" s="14" t="s">
        <v>12</v>
      </c>
      <c r="D51" s="78">
        <v>16</v>
      </c>
      <c r="E51">
        <v>11</v>
      </c>
      <c r="F51" s="14" t="s">
        <v>12</v>
      </c>
      <c r="G51" s="78">
        <v>16</v>
      </c>
      <c r="H51" s="36">
        <v>14.3</v>
      </c>
      <c r="I51" s="14" t="s">
        <v>12</v>
      </c>
      <c r="J51" s="54">
        <v>16.3</v>
      </c>
      <c r="K51">
        <v>11</v>
      </c>
    </row>
    <row r="52" spans="3:11" ht="15.75">
      <c r="C52" s="14" t="s">
        <v>11</v>
      </c>
      <c r="D52" s="144">
        <v>16.5</v>
      </c>
      <c r="E52">
        <v>12</v>
      </c>
      <c r="F52" s="14" t="s">
        <v>11</v>
      </c>
      <c r="G52" s="144">
        <v>16.5</v>
      </c>
      <c r="H52" s="36">
        <v>14.3</v>
      </c>
      <c r="I52" s="14" t="s">
        <v>11</v>
      </c>
      <c r="J52" s="30">
        <v>16.7</v>
      </c>
      <c r="K52">
        <v>12</v>
      </c>
    </row>
    <row r="53" spans="3:11" ht="15.75">
      <c r="C53" s="14" t="s">
        <v>7</v>
      </c>
      <c r="D53" s="78">
        <v>16.9</v>
      </c>
      <c r="E53">
        <v>13</v>
      </c>
      <c r="F53" s="14" t="s">
        <v>7</v>
      </c>
      <c r="G53" s="78">
        <v>16.9</v>
      </c>
      <c r="H53" s="36">
        <v>14.3</v>
      </c>
      <c r="I53" s="14" t="s">
        <v>7</v>
      </c>
      <c r="J53" s="56">
        <v>17.3</v>
      </c>
      <c r="K53">
        <v>13</v>
      </c>
    </row>
    <row r="54" spans="3:11" ht="15.75">
      <c r="C54" s="14" t="s">
        <v>8</v>
      </c>
      <c r="D54" s="78">
        <v>17.6</v>
      </c>
      <c r="E54">
        <v>14</v>
      </c>
      <c r="F54" s="14" t="s">
        <v>8</v>
      </c>
      <c r="G54" s="78">
        <v>17.6</v>
      </c>
      <c r="H54" s="36">
        <v>14.3</v>
      </c>
      <c r="I54" s="14" t="s">
        <v>8</v>
      </c>
      <c r="J54" s="31">
        <v>18.3</v>
      </c>
      <c r="K54">
        <v>14</v>
      </c>
    </row>
    <row r="57" spans="3:4" ht="15.75">
      <c r="C57" s="18" t="s">
        <v>53</v>
      </c>
      <c r="D57" s="20">
        <v>-0.1999999999999993</v>
      </c>
    </row>
    <row r="58" spans="3:4" ht="15.75">
      <c r="C58" s="14" t="s">
        <v>12</v>
      </c>
      <c r="D58" s="19">
        <v>-0.20000000000000107</v>
      </c>
    </row>
    <row r="59" spans="3:4" ht="15.75">
      <c r="C59" s="14" t="s">
        <v>17</v>
      </c>
      <c r="D59" s="15">
        <v>-0.3999999999999986</v>
      </c>
    </row>
    <row r="60" spans="3:4" ht="15.75">
      <c r="C60" s="14" t="s">
        <v>6</v>
      </c>
      <c r="D60" s="15">
        <v>-0.5</v>
      </c>
    </row>
    <row r="61" spans="3:4" ht="15.75">
      <c r="C61" s="14" t="s">
        <v>5</v>
      </c>
      <c r="D61" s="15">
        <v>-0.5</v>
      </c>
    </row>
    <row r="62" spans="3:4" ht="15.75">
      <c r="C62" s="14" t="s">
        <v>10</v>
      </c>
      <c r="D62" s="15">
        <v>-0.5</v>
      </c>
    </row>
    <row r="63" spans="3:4" ht="15.75">
      <c r="C63" s="14" t="s">
        <v>11</v>
      </c>
      <c r="D63" s="15">
        <v>-0.5999999999999979</v>
      </c>
    </row>
    <row r="64" spans="3:4" ht="15.75">
      <c r="C64" s="14" t="s">
        <v>7</v>
      </c>
      <c r="D64" s="15">
        <v>-0.6000000000000014</v>
      </c>
    </row>
    <row r="65" spans="3:4" ht="15.75">
      <c r="C65" s="14" t="s">
        <v>14</v>
      </c>
      <c r="D65" s="15">
        <v>-0.6999999999999993</v>
      </c>
    </row>
    <row r="66" spans="3:4" ht="15.75">
      <c r="C66" s="14" t="s">
        <v>8</v>
      </c>
      <c r="D66" s="15">
        <v>-0.6999999999999993</v>
      </c>
    </row>
    <row r="67" spans="3:4" ht="15.75">
      <c r="C67" s="14" t="s">
        <v>2</v>
      </c>
      <c r="D67" s="15">
        <v>-0.7000000000000011</v>
      </c>
    </row>
    <row r="68" spans="3:4" ht="15.75">
      <c r="C68" s="14" t="s">
        <v>4</v>
      </c>
      <c r="D68" s="15">
        <v>-0.7000000000000011</v>
      </c>
    </row>
    <row r="69" spans="3:4" ht="15.75">
      <c r="C69" s="14" t="s">
        <v>3</v>
      </c>
      <c r="D69" s="15">
        <v>-0.7999999999999989</v>
      </c>
    </row>
    <row r="70" spans="3:4" ht="15.75">
      <c r="C70" s="14" t="s">
        <v>1</v>
      </c>
      <c r="D70" s="15">
        <v>-0.8000000000000007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&amp;R33</oddHeader>
  </headerFooter>
  <colBreaks count="1" manualBreakCount="1">
    <brk id="17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J12" sqref="J12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17.66015625" style="0" customWidth="1"/>
    <col min="9" max="9" width="24.66015625" style="0" customWidth="1"/>
  </cols>
  <sheetData>
    <row r="1" spans="1:14" ht="19.5" customHeight="1">
      <c r="A1" s="265" t="s">
        <v>25</v>
      </c>
      <c r="B1" s="265"/>
      <c r="C1" s="265"/>
      <c r="D1" s="265"/>
      <c r="E1" s="265"/>
      <c r="F1" s="265"/>
      <c r="G1" s="265"/>
      <c r="H1" s="265"/>
      <c r="I1" s="16"/>
      <c r="J1" s="16"/>
      <c r="K1" s="16"/>
      <c r="L1" s="16"/>
      <c r="M1" s="13"/>
      <c r="N1" s="13"/>
    </row>
    <row r="2" spans="1:6" ht="39" customHeight="1">
      <c r="A2" s="1"/>
      <c r="B2" s="1"/>
      <c r="C2" s="11"/>
      <c r="D2" s="231" t="s">
        <v>93</v>
      </c>
      <c r="E2" s="55" t="s">
        <v>102</v>
      </c>
      <c r="F2" s="12" t="s">
        <v>22</v>
      </c>
    </row>
    <row r="3" spans="3:6" ht="19.5" customHeight="1">
      <c r="C3" s="14" t="s">
        <v>2</v>
      </c>
      <c r="D3" s="221">
        <v>6.7</v>
      </c>
      <c r="E3" s="250">
        <v>6.7</v>
      </c>
      <c r="F3" s="226">
        <f aca="true" t="shared" si="0" ref="F3:F16">D3-E3</f>
        <v>0</v>
      </c>
    </row>
    <row r="4" spans="3:6" ht="19.5" customHeight="1">
      <c r="C4" s="14" t="s">
        <v>17</v>
      </c>
      <c r="D4" s="221">
        <v>6.8</v>
      </c>
      <c r="E4" s="250">
        <v>6.1</v>
      </c>
      <c r="F4" s="223">
        <f t="shared" si="0"/>
        <v>0.7000000000000002</v>
      </c>
    </row>
    <row r="5" spans="3:6" ht="19.5" customHeight="1">
      <c r="C5" s="14" t="s">
        <v>12</v>
      </c>
      <c r="D5" s="221">
        <v>8.1</v>
      </c>
      <c r="E5" s="250">
        <v>7.1</v>
      </c>
      <c r="F5" s="226">
        <f t="shared" si="0"/>
        <v>1</v>
      </c>
    </row>
    <row r="6" spans="3:6" ht="19.5" customHeight="1">
      <c r="C6" s="14" t="s">
        <v>6</v>
      </c>
      <c r="D6" s="221">
        <v>5.43</v>
      </c>
      <c r="E6" s="250">
        <v>5.9</v>
      </c>
      <c r="F6" s="226">
        <f t="shared" si="0"/>
        <v>-0.47000000000000064</v>
      </c>
    </row>
    <row r="7" spans="3:6" ht="19.5" customHeight="1">
      <c r="C7" s="18" t="s">
        <v>1</v>
      </c>
      <c r="D7" s="251">
        <v>6.4</v>
      </c>
      <c r="E7" s="252">
        <v>7.8</v>
      </c>
      <c r="F7" s="229">
        <f t="shared" si="0"/>
        <v>-1.3999999999999995</v>
      </c>
    </row>
    <row r="8" spans="3:6" ht="19.5" customHeight="1">
      <c r="C8" s="14" t="s">
        <v>4</v>
      </c>
      <c r="D8" s="221">
        <v>4.6</v>
      </c>
      <c r="E8" s="222">
        <v>7</v>
      </c>
      <c r="F8" s="226">
        <f t="shared" si="0"/>
        <v>-2.4000000000000004</v>
      </c>
    </row>
    <row r="9" spans="3:6" ht="19.5" customHeight="1">
      <c r="C9" s="14" t="s">
        <v>14</v>
      </c>
      <c r="D9" s="221">
        <v>8.5</v>
      </c>
      <c r="E9" s="250">
        <v>8.2</v>
      </c>
      <c r="F9" s="226">
        <f t="shared" si="0"/>
        <v>0.3000000000000007</v>
      </c>
    </row>
    <row r="10" spans="3:6" ht="19.5" customHeight="1">
      <c r="C10" s="14" t="s">
        <v>7</v>
      </c>
      <c r="D10" s="221">
        <v>8.5</v>
      </c>
      <c r="E10" s="222">
        <v>6.8</v>
      </c>
      <c r="F10" s="226">
        <f t="shared" si="0"/>
        <v>1.7000000000000002</v>
      </c>
    </row>
    <row r="11" spans="3:6" ht="19.5" customHeight="1">
      <c r="C11" s="14" t="s">
        <v>8</v>
      </c>
      <c r="D11" s="221">
        <v>8.1</v>
      </c>
      <c r="E11" s="247">
        <v>9.5</v>
      </c>
      <c r="F11" s="226">
        <f t="shared" si="0"/>
        <v>-1.4000000000000004</v>
      </c>
    </row>
    <row r="12" spans="3:6" ht="19.5" customHeight="1">
      <c r="C12" s="14" t="s">
        <v>3</v>
      </c>
      <c r="D12" s="221">
        <v>7.2</v>
      </c>
      <c r="E12" s="250">
        <v>7.7</v>
      </c>
      <c r="F12" s="226">
        <f t="shared" si="0"/>
        <v>-0.5</v>
      </c>
    </row>
    <row r="13" spans="3:6" ht="19.5" customHeight="1">
      <c r="C13" s="14" t="s">
        <v>11</v>
      </c>
      <c r="D13" s="221">
        <v>6.6</v>
      </c>
      <c r="E13" s="247">
        <v>6.3</v>
      </c>
      <c r="F13" s="223">
        <f t="shared" si="0"/>
        <v>0.2999999999999998</v>
      </c>
    </row>
    <row r="14" spans="3:6" ht="19.5" customHeight="1">
      <c r="C14" s="14" t="s">
        <v>5</v>
      </c>
      <c r="D14" s="221">
        <v>6.6</v>
      </c>
      <c r="E14" s="222">
        <v>6.3</v>
      </c>
      <c r="F14" s="226">
        <f t="shared" si="0"/>
        <v>0.2999999999999998</v>
      </c>
    </row>
    <row r="15" spans="3:6" ht="19.5" customHeight="1">
      <c r="C15" s="14" t="s">
        <v>53</v>
      </c>
      <c r="D15" s="253">
        <v>5.9</v>
      </c>
      <c r="E15" s="250">
        <v>6.1</v>
      </c>
      <c r="F15" s="226">
        <f t="shared" si="0"/>
        <v>-0.1999999999999993</v>
      </c>
    </row>
    <row r="16" spans="3:6" ht="19.5" customHeight="1">
      <c r="C16" s="14" t="s">
        <v>10</v>
      </c>
      <c r="D16" s="221">
        <v>7.4</v>
      </c>
      <c r="E16" s="250">
        <v>7.6</v>
      </c>
      <c r="F16" s="226">
        <f t="shared" si="0"/>
        <v>-0.1999999999999993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95</v>
      </c>
      <c r="E40" t="s">
        <v>16</v>
      </c>
      <c r="G40" s="58" t="s">
        <v>95</v>
      </c>
      <c r="H40" t="s">
        <v>13</v>
      </c>
      <c r="I40" t="s">
        <v>15</v>
      </c>
      <c r="J40" s="58" t="s">
        <v>95</v>
      </c>
      <c r="K40" t="s">
        <v>16</v>
      </c>
    </row>
    <row r="41" spans="3:11" ht="15.75">
      <c r="C41" s="14" t="s">
        <v>4</v>
      </c>
      <c r="D41" s="78">
        <v>4.6</v>
      </c>
      <c r="E41">
        <v>1</v>
      </c>
      <c r="F41" s="14" t="s">
        <v>4</v>
      </c>
      <c r="G41" s="78">
        <v>4.6</v>
      </c>
      <c r="H41" s="36">
        <v>7.5</v>
      </c>
      <c r="I41" s="14" t="s">
        <v>6</v>
      </c>
      <c r="J41" s="54">
        <v>5.9</v>
      </c>
      <c r="K41">
        <v>1</v>
      </c>
    </row>
    <row r="42" spans="3:11" ht="15.75">
      <c r="C42" s="14" t="s">
        <v>6</v>
      </c>
      <c r="D42" s="78">
        <v>5.43</v>
      </c>
      <c r="E42">
        <v>2</v>
      </c>
      <c r="F42" s="14" t="s">
        <v>6</v>
      </c>
      <c r="G42" s="78">
        <v>5.43</v>
      </c>
      <c r="H42" s="36">
        <v>7.5</v>
      </c>
      <c r="I42" s="14" t="s">
        <v>17</v>
      </c>
      <c r="J42" s="54">
        <v>6.1</v>
      </c>
      <c r="K42">
        <v>2</v>
      </c>
    </row>
    <row r="43" spans="3:11" ht="15.75">
      <c r="C43" s="14" t="s">
        <v>53</v>
      </c>
      <c r="D43" s="147">
        <v>5.9</v>
      </c>
      <c r="E43">
        <v>3</v>
      </c>
      <c r="F43" s="14" t="s">
        <v>53</v>
      </c>
      <c r="G43" s="147">
        <v>5.9</v>
      </c>
      <c r="H43" s="36">
        <v>7.5</v>
      </c>
      <c r="I43" s="14" t="s">
        <v>53</v>
      </c>
      <c r="J43" s="54">
        <v>6.1</v>
      </c>
      <c r="K43">
        <v>3</v>
      </c>
    </row>
    <row r="44" spans="3:11" ht="15.75">
      <c r="C44" s="18" t="s">
        <v>1</v>
      </c>
      <c r="D44" s="34">
        <v>6.4</v>
      </c>
      <c r="E44">
        <v>4</v>
      </c>
      <c r="F44" s="18" t="s">
        <v>1</v>
      </c>
      <c r="G44" s="34">
        <v>6.4</v>
      </c>
      <c r="H44" s="36">
        <v>7.5</v>
      </c>
      <c r="I44" s="14" t="s">
        <v>11</v>
      </c>
      <c r="J44" s="30">
        <v>6.3</v>
      </c>
      <c r="K44">
        <v>4</v>
      </c>
    </row>
    <row r="45" spans="3:11" ht="15.75">
      <c r="C45" s="14" t="s">
        <v>11</v>
      </c>
      <c r="D45" s="144">
        <v>6.6</v>
      </c>
      <c r="E45">
        <v>5</v>
      </c>
      <c r="F45" s="14" t="s">
        <v>11</v>
      </c>
      <c r="G45" s="144">
        <v>6.6</v>
      </c>
      <c r="H45" s="36">
        <v>7.5</v>
      </c>
      <c r="I45" s="14" t="s">
        <v>5</v>
      </c>
      <c r="J45" s="56">
        <v>6.3</v>
      </c>
      <c r="K45">
        <v>4</v>
      </c>
    </row>
    <row r="46" spans="3:11" ht="15.75">
      <c r="C46" s="14" t="s">
        <v>5</v>
      </c>
      <c r="D46" s="78">
        <v>6.6</v>
      </c>
      <c r="E46">
        <v>5</v>
      </c>
      <c r="F46" s="14" t="s">
        <v>5</v>
      </c>
      <c r="G46" s="78">
        <v>6.6</v>
      </c>
      <c r="H46" s="36">
        <v>7.5</v>
      </c>
      <c r="I46" s="14" t="s">
        <v>2</v>
      </c>
      <c r="J46" s="54">
        <v>6.7</v>
      </c>
      <c r="K46">
        <v>5</v>
      </c>
    </row>
    <row r="47" spans="3:11" ht="15.75">
      <c r="C47" s="14" t="s">
        <v>2</v>
      </c>
      <c r="D47" s="78">
        <v>6.7</v>
      </c>
      <c r="E47">
        <v>6</v>
      </c>
      <c r="F47" s="14" t="s">
        <v>2</v>
      </c>
      <c r="G47" s="78">
        <v>6.7</v>
      </c>
      <c r="H47" s="36">
        <v>7.5</v>
      </c>
      <c r="I47" s="14" t="s">
        <v>7</v>
      </c>
      <c r="J47" s="56">
        <v>6.8</v>
      </c>
      <c r="K47">
        <v>6</v>
      </c>
    </row>
    <row r="48" spans="3:11" ht="15.75">
      <c r="C48" s="14" t="s">
        <v>17</v>
      </c>
      <c r="D48" s="78">
        <v>6.8</v>
      </c>
      <c r="E48">
        <v>7</v>
      </c>
      <c r="F48" s="14" t="s">
        <v>17</v>
      </c>
      <c r="G48" s="78">
        <v>6.8</v>
      </c>
      <c r="H48" s="36">
        <v>7.5</v>
      </c>
      <c r="I48" s="14" t="s">
        <v>4</v>
      </c>
      <c r="J48" s="56">
        <v>7</v>
      </c>
      <c r="K48">
        <v>7</v>
      </c>
    </row>
    <row r="49" spans="3:11" ht="15.75">
      <c r="C49" s="14" t="s">
        <v>3</v>
      </c>
      <c r="D49" s="78">
        <v>7.2</v>
      </c>
      <c r="E49">
        <v>8</v>
      </c>
      <c r="F49" s="14" t="s">
        <v>3</v>
      </c>
      <c r="G49" s="78">
        <v>7.2</v>
      </c>
      <c r="H49" s="36">
        <v>7.5</v>
      </c>
      <c r="I49" s="14" t="s">
        <v>12</v>
      </c>
      <c r="J49" s="54">
        <v>7.1</v>
      </c>
      <c r="K49">
        <v>8</v>
      </c>
    </row>
    <row r="50" spans="3:11" ht="15.75">
      <c r="C50" s="14" t="s">
        <v>10</v>
      </c>
      <c r="D50" s="78">
        <v>7.4</v>
      </c>
      <c r="E50">
        <v>9</v>
      </c>
      <c r="F50" s="14" t="s">
        <v>10</v>
      </c>
      <c r="G50" s="78">
        <v>7.4</v>
      </c>
      <c r="H50" s="36">
        <v>7.5</v>
      </c>
      <c r="I50" s="14" t="s">
        <v>10</v>
      </c>
      <c r="J50" s="54">
        <v>7.6</v>
      </c>
      <c r="K50">
        <v>9</v>
      </c>
    </row>
    <row r="51" spans="3:11" ht="15.75">
      <c r="C51" s="14" t="s">
        <v>12</v>
      </c>
      <c r="D51" s="78">
        <v>8.1</v>
      </c>
      <c r="E51">
        <v>10</v>
      </c>
      <c r="F51" s="14" t="s">
        <v>12</v>
      </c>
      <c r="G51" s="78">
        <v>8.1</v>
      </c>
      <c r="H51" s="36">
        <v>7.5</v>
      </c>
      <c r="I51" s="14" t="s">
        <v>3</v>
      </c>
      <c r="J51" s="54">
        <v>7.7</v>
      </c>
      <c r="K51">
        <v>9</v>
      </c>
    </row>
    <row r="52" spans="3:11" ht="31.5">
      <c r="C52" s="14" t="s">
        <v>8</v>
      </c>
      <c r="D52" s="78">
        <v>8.1</v>
      </c>
      <c r="E52">
        <v>10</v>
      </c>
      <c r="F52" s="14" t="s">
        <v>8</v>
      </c>
      <c r="G52" s="78">
        <v>8.1</v>
      </c>
      <c r="H52" s="36">
        <v>7.5</v>
      </c>
      <c r="I52" s="18" t="s">
        <v>1</v>
      </c>
      <c r="J52" s="29">
        <v>7.8</v>
      </c>
      <c r="K52">
        <v>10</v>
      </c>
    </row>
    <row r="53" spans="3:11" ht="31.5">
      <c r="C53" s="14" t="s">
        <v>14</v>
      </c>
      <c r="D53" s="78">
        <v>8.5</v>
      </c>
      <c r="E53">
        <v>11</v>
      </c>
      <c r="F53" s="14" t="s">
        <v>14</v>
      </c>
      <c r="G53" s="78">
        <v>8.5</v>
      </c>
      <c r="H53" s="36">
        <v>7.5</v>
      </c>
      <c r="I53" s="14" t="s">
        <v>14</v>
      </c>
      <c r="J53" s="54">
        <v>8.2</v>
      </c>
      <c r="K53">
        <v>11</v>
      </c>
    </row>
    <row r="54" spans="3:11" ht="15.75">
      <c r="C54" s="14" t="s">
        <v>7</v>
      </c>
      <c r="D54" s="78">
        <v>8.5</v>
      </c>
      <c r="E54">
        <v>11</v>
      </c>
      <c r="F54" s="14" t="s">
        <v>7</v>
      </c>
      <c r="G54" s="78">
        <v>8.5</v>
      </c>
      <c r="H54" s="36">
        <v>7.5</v>
      </c>
      <c r="I54" s="14" t="s">
        <v>8</v>
      </c>
      <c r="J54" s="31">
        <v>9.5</v>
      </c>
      <c r="K54">
        <v>12</v>
      </c>
    </row>
    <row r="57" spans="3:7" ht="15.75">
      <c r="C57" s="75"/>
      <c r="D57" s="96"/>
      <c r="E57" s="217"/>
      <c r="F57" s="75"/>
      <c r="G57" s="96"/>
    </row>
    <row r="58" spans="3:7" ht="15.75">
      <c r="C58" s="75"/>
      <c r="D58" s="96"/>
      <c r="E58" s="217"/>
      <c r="F58" s="75"/>
      <c r="G58" s="96"/>
    </row>
    <row r="59" spans="3:7" ht="15.75">
      <c r="C59" s="76"/>
      <c r="D59" s="96"/>
      <c r="E59" s="217"/>
      <c r="F59" s="75"/>
      <c r="G59" s="96"/>
    </row>
    <row r="60" spans="3:7" ht="15.75">
      <c r="C60" s="75"/>
      <c r="D60" s="96"/>
      <c r="E60" s="217"/>
      <c r="F60" s="75"/>
      <c r="G60" s="96"/>
    </row>
    <row r="61" spans="3:7" ht="15.75">
      <c r="C61" s="75"/>
      <c r="D61" s="218"/>
      <c r="E61" s="217"/>
      <c r="F61" s="76"/>
      <c r="G61" s="105"/>
    </row>
    <row r="62" spans="3:7" ht="15.75">
      <c r="C62" s="75"/>
      <c r="D62" s="105"/>
      <c r="E62" s="217"/>
      <c r="F62" s="75"/>
      <c r="G62" s="96"/>
    </row>
    <row r="63" spans="3:7" ht="15.75">
      <c r="C63" s="75"/>
      <c r="D63" s="96"/>
      <c r="E63" s="217"/>
      <c r="F63" s="75"/>
      <c r="G63" s="96"/>
    </row>
    <row r="64" spans="3:7" ht="15.75">
      <c r="C64" s="75"/>
      <c r="D64" s="96"/>
      <c r="E64" s="217"/>
      <c r="F64" s="75"/>
      <c r="G64" s="96"/>
    </row>
    <row r="65" spans="3:7" ht="15.75">
      <c r="C65" s="75"/>
      <c r="D65" s="96"/>
      <c r="E65" s="217"/>
      <c r="F65" s="75"/>
      <c r="G65" s="96"/>
    </row>
    <row r="66" spans="3:7" ht="15.75">
      <c r="C66" s="75"/>
      <c r="D66" s="96"/>
      <c r="E66" s="217"/>
      <c r="F66" s="75"/>
      <c r="G66" s="96"/>
    </row>
    <row r="67" spans="3:7" ht="15.75">
      <c r="C67" s="75"/>
      <c r="D67" s="96"/>
      <c r="E67" s="217"/>
      <c r="F67" s="75"/>
      <c r="G67" s="96"/>
    </row>
    <row r="68" spans="3:7" ht="15.75">
      <c r="C68" s="75"/>
      <c r="D68" s="218"/>
      <c r="E68" s="217"/>
      <c r="F68" s="75"/>
      <c r="G68" s="96"/>
    </row>
    <row r="69" spans="3:7" ht="15.75">
      <c r="C69" s="75"/>
      <c r="D69" s="96"/>
      <c r="E69" s="217"/>
      <c r="F69" s="75"/>
      <c r="G69" s="96"/>
    </row>
    <row r="70" spans="3:7" ht="15.75">
      <c r="C70" s="75"/>
      <c r="D70" s="96"/>
      <c r="E70" s="217"/>
      <c r="F70" s="75"/>
      <c r="G70" s="96"/>
    </row>
    <row r="71" spans="3:7" ht="12.75">
      <c r="C71" s="28"/>
      <c r="D71" s="28"/>
      <c r="E71" s="28"/>
      <c r="F71" s="28"/>
      <c r="G71" s="28"/>
    </row>
    <row r="72" spans="3:7" ht="12.75">
      <c r="C72" s="28"/>
      <c r="D72" s="28"/>
      <c r="E72" s="28"/>
      <c r="F72" s="28"/>
      <c r="G72" s="28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&amp;R34</oddHeader>
  </headerFooter>
  <colBreaks count="1" manualBreakCount="1">
    <brk id="17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H10" sqref="H10"/>
    </sheetView>
  </sheetViews>
  <sheetFormatPr defaultColWidth="9.33203125" defaultRowHeight="12.75"/>
  <cols>
    <col min="3" max="3" width="21.16015625" style="0" customWidth="1"/>
    <col min="4" max="4" width="13.5" style="0" customWidth="1"/>
    <col min="5" max="5" width="11.66015625" style="0" customWidth="1"/>
    <col min="6" max="6" width="20.66015625" style="0" customWidth="1"/>
    <col min="9" max="9" width="24.66015625" style="0" customWidth="1"/>
  </cols>
  <sheetData>
    <row r="1" spans="1:14" ht="19.5" customHeight="1">
      <c r="A1" s="265" t="s">
        <v>26</v>
      </c>
      <c r="B1" s="265"/>
      <c r="C1" s="265"/>
      <c r="D1" s="265"/>
      <c r="E1" s="265"/>
      <c r="F1" s="265"/>
      <c r="G1" s="265"/>
      <c r="H1" s="265"/>
      <c r="I1" s="16"/>
      <c r="J1" s="16"/>
      <c r="K1" s="16"/>
      <c r="L1" s="16"/>
      <c r="M1" s="13"/>
      <c r="N1" s="13"/>
    </row>
    <row r="2" spans="1:6" ht="36.75" customHeight="1">
      <c r="A2" s="1"/>
      <c r="B2" s="1"/>
      <c r="C2" s="11"/>
      <c r="D2" s="231" t="s">
        <v>93</v>
      </c>
      <c r="E2" s="55" t="s">
        <v>102</v>
      </c>
      <c r="F2" s="12" t="s">
        <v>22</v>
      </c>
    </row>
    <row r="3" spans="3:6" ht="19.5" customHeight="1">
      <c r="C3" s="14" t="s">
        <v>2</v>
      </c>
      <c r="D3" s="250">
        <v>0.4</v>
      </c>
      <c r="E3" s="222">
        <v>-0.3</v>
      </c>
      <c r="F3" s="226">
        <f aca="true" t="shared" si="0" ref="F3:F16">D3-E3</f>
        <v>0.7</v>
      </c>
    </row>
    <row r="4" spans="3:6" ht="19.5" customHeight="1">
      <c r="C4" s="14" t="s">
        <v>17</v>
      </c>
      <c r="D4" s="250">
        <v>-2.5</v>
      </c>
      <c r="E4" s="222">
        <v>-2.9</v>
      </c>
      <c r="F4" s="226">
        <f t="shared" si="0"/>
        <v>0.3999999999999999</v>
      </c>
    </row>
    <row r="5" spans="3:6" ht="19.5" customHeight="1">
      <c r="C5" s="14" t="s">
        <v>12</v>
      </c>
      <c r="D5" s="250">
        <v>-6.7</v>
      </c>
      <c r="E5" s="222">
        <v>-6.7</v>
      </c>
      <c r="F5" s="226">
        <f t="shared" si="0"/>
        <v>0</v>
      </c>
    </row>
    <row r="6" spans="3:6" ht="19.5" customHeight="1">
      <c r="C6" s="14" t="s">
        <v>6</v>
      </c>
      <c r="D6" s="250">
        <v>-0.4</v>
      </c>
      <c r="E6" s="222">
        <v>-1.9</v>
      </c>
      <c r="F6" s="226">
        <f t="shared" si="0"/>
        <v>1.5</v>
      </c>
    </row>
    <row r="7" spans="3:6" ht="19.5" customHeight="1">
      <c r="C7" s="18" t="s">
        <v>1</v>
      </c>
      <c r="D7" s="255">
        <v>-0.1</v>
      </c>
      <c r="E7" s="228">
        <v>-1.2</v>
      </c>
      <c r="F7" s="229">
        <f t="shared" si="0"/>
        <v>1.0999999999999999</v>
      </c>
    </row>
    <row r="8" spans="3:6" ht="19.5" customHeight="1">
      <c r="C8" s="14" t="s">
        <v>4</v>
      </c>
      <c r="D8" s="250">
        <v>-1.3</v>
      </c>
      <c r="E8" s="222">
        <v>-2.4</v>
      </c>
      <c r="F8" s="226">
        <f t="shared" si="0"/>
        <v>1.0999999999999999</v>
      </c>
    </row>
    <row r="9" spans="3:6" ht="19.5" customHeight="1">
      <c r="C9" s="14" t="s">
        <v>14</v>
      </c>
      <c r="D9" s="250">
        <v>-1.9</v>
      </c>
      <c r="E9" s="222">
        <v>-3.5</v>
      </c>
      <c r="F9" s="226">
        <f t="shared" si="0"/>
        <v>1.6</v>
      </c>
    </row>
    <row r="10" spans="3:6" ht="19.5" customHeight="1">
      <c r="C10" s="14" t="s">
        <v>7</v>
      </c>
      <c r="D10" s="222">
        <v>-5.8</v>
      </c>
      <c r="E10" s="222">
        <v>-6.8</v>
      </c>
      <c r="F10" s="226">
        <f t="shared" si="0"/>
        <v>1</v>
      </c>
    </row>
    <row r="11" spans="3:6" ht="19.5" customHeight="1">
      <c r="C11" s="14" t="s">
        <v>8</v>
      </c>
      <c r="D11" s="250">
        <v>-7.1</v>
      </c>
      <c r="E11" s="225">
        <v>-8.2</v>
      </c>
      <c r="F11" s="226">
        <f t="shared" si="0"/>
        <v>1.0999999999999996</v>
      </c>
    </row>
    <row r="12" spans="3:6" ht="19.5" customHeight="1">
      <c r="C12" s="14" t="s">
        <v>3</v>
      </c>
      <c r="D12" s="250">
        <v>-1</v>
      </c>
      <c r="E12" s="222">
        <v>-1.8</v>
      </c>
      <c r="F12" s="226">
        <f t="shared" si="0"/>
        <v>0.8</v>
      </c>
    </row>
    <row r="13" spans="3:6" ht="19.5" customHeight="1">
      <c r="C13" s="14" t="s">
        <v>11</v>
      </c>
      <c r="D13" s="250">
        <v>-6.6</v>
      </c>
      <c r="E13" s="225">
        <v>-7.1</v>
      </c>
      <c r="F13" s="226">
        <f t="shared" si="0"/>
        <v>0.5</v>
      </c>
    </row>
    <row r="14" spans="3:6" ht="19.5" customHeight="1">
      <c r="C14" s="14" t="s">
        <v>5</v>
      </c>
      <c r="D14" s="222">
        <v>-3.7</v>
      </c>
      <c r="E14" s="222">
        <v>-4.2</v>
      </c>
      <c r="F14" s="226">
        <f t="shared" si="0"/>
        <v>0.5</v>
      </c>
    </row>
    <row r="15" spans="3:6" ht="19.5" customHeight="1">
      <c r="C15" s="14" t="s">
        <v>53</v>
      </c>
      <c r="D15" s="254">
        <v>-5</v>
      </c>
      <c r="E15" s="222">
        <v>-6</v>
      </c>
      <c r="F15" s="226">
        <f t="shared" si="0"/>
        <v>1</v>
      </c>
    </row>
    <row r="16" spans="3:6" ht="19.5" customHeight="1">
      <c r="C16" s="14" t="s">
        <v>10</v>
      </c>
      <c r="D16" s="250">
        <v>-5.6</v>
      </c>
      <c r="E16" s="222">
        <v>-5.8</v>
      </c>
      <c r="F16" s="226">
        <f t="shared" si="0"/>
        <v>0.20000000000000018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95</v>
      </c>
      <c r="E40" t="s">
        <v>16</v>
      </c>
      <c r="F40" t="s">
        <v>15</v>
      </c>
      <c r="G40" s="58" t="s">
        <v>95</v>
      </c>
      <c r="H40" t="s">
        <v>13</v>
      </c>
      <c r="I40" t="s">
        <v>15</v>
      </c>
      <c r="J40" s="58" t="s">
        <v>95</v>
      </c>
      <c r="K40" t="s">
        <v>16</v>
      </c>
    </row>
    <row r="41" spans="3:11" ht="15.75">
      <c r="C41" s="14" t="s">
        <v>2</v>
      </c>
      <c r="D41" s="54">
        <v>0.4</v>
      </c>
      <c r="E41">
        <v>1</v>
      </c>
      <c r="F41" s="14" t="s">
        <v>2</v>
      </c>
      <c r="G41" s="54">
        <v>0.4</v>
      </c>
      <c r="H41" s="159">
        <v>-2.2</v>
      </c>
      <c r="I41" s="14" t="s">
        <v>2</v>
      </c>
      <c r="J41" s="56">
        <v>-0.3</v>
      </c>
      <c r="K41">
        <v>1</v>
      </c>
    </row>
    <row r="42" spans="3:11" ht="15.75">
      <c r="C42" s="18" t="s">
        <v>1</v>
      </c>
      <c r="D42" s="219">
        <v>-0.1</v>
      </c>
      <c r="E42">
        <v>2</v>
      </c>
      <c r="F42" s="18" t="s">
        <v>1</v>
      </c>
      <c r="G42" s="219">
        <v>-0.1</v>
      </c>
      <c r="H42" s="159">
        <v>-2.2</v>
      </c>
      <c r="I42" s="18" t="s">
        <v>1</v>
      </c>
      <c r="J42" s="33">
        <v>-1.2</v>
      </c>
      <c r="K42">
        <v>2</v>
      </c>
    </row>
    <row r="43" spans="3:11" ht="15.75">
      <c r="C43" s="14" t="s">
        <v>6</v>
      </c>
      <c r="D43" s="54">
        <v>-0.4</v>
      </c>
      <c r="E43">
        <v>3</v>
      </c>
      <c r="F43" s="14" t="s">
        <v>6</v>
      </c>
      <c r="G43" s="54">
        <v>-0.4</v>
      </c>
      <c r="H43" s="159">
        <v>-2.2</v>
      </c>
      <c r="I43" s="14" t="s">
        <v>3</v>
      </c>
      <c r="J43" s="56">
        <v>-1.8</v>
      </c>
      <c r="K43">
        <v>3</v>
      </c>
    </row>
    <row r="44" spans="3:11" ht="15.75">
      <c r="C44" s="14" t="s">
        <v>3</v>
      </c>
      <c r="D44" s="54">
        <v>-1</v>
      </c>
      <c r="E44">
        <v>4</v>
      </c>
      <c r="F44" s="14" t="s">
        <v>3</v>
      </c>
      <c r="G44" s="54">
        <v>-1</v>
      </c>
      <c r="H44" s="159">
        <v>-2.2</v>
      </c>
      <c r="I44" s="14" t="s">
        <v>6</v>
      </c>
      <c r="J44" s="56">
        <v>-1.9</v>
      </c>
      <c r="K44">
        <v>4</v>
      </c>
    </row>
    <row r="45" spans="3:11" ht="15.75">
      <c r="C45" s="14" t="s">
        <v>4</v>
      </c>
      <c r="D45" s="54">
        <v>-1.3</v>
      </c>
      <c r="E45">
        <v>5</v>
      </c>
      <c r="F45" s="14" t="s">
        <v>4</v>
      </c>
      <c r="G45" s="54">
        <v>-1.3</v>
      </c>
      <c r="H45" s="159">
        <v>-2.2</v>
      </c>
      <c r="I45" s="14" t="s">
        <v>4</v>
      </c>
      <c r="J45" s="56">
        <v>-2.4</v>
      </c>
      <c r="K45">
        <v>5</v>
      </c>
    </row>
    <row r="46" spans="3:11" ht="15.75">
      <c r="C46" s="14" t="s">
        <v>14</v>
      </c>
      <c r="D46" s="54">
        <v>-1.9</v>
      </c>
      <c r="E46">
        <v>6</v>
      </c>
      <c r="F46" s="14" t="s">
        <v>14</v>
      </c>
      <c r="G46" s="54">
        <v>-1.9</v>
      </c>
      <c r="H46" s="159">
        <v>-2.2</v>
      </c>
      <c r="I46" s="14" t="s">
        <v>17</v>
      </c>
      <c r="J46" s="56">
        <v>-2.9</v>
      </c>
      <c r="K46">
        <v>6</v>
      </c>
    </row>
    <row r="47" spans="3:11" ht="15.75">
      <c r="C47" s="14" t="s">
        <v>17</v>
      </c>
      <c r="D47" s="54">
        <v>-2.5</v>
      </c>
      <c r="E47">
        <v>7</v>
      </c>
      <c r="F47" s="14" t="s">
        <v>17</v>
      </c>
      <c r="G47" s="54">
        <v>-2.5</v>
      </c>
      <c r="H47" s="159">
        <v>-2.2</v>
      </c>
      <c r="I47" s="14" t="s">
        <v>14</v>
      </c>
      <c r="J47" s="56">
        <v>-3.5</v>
      </c>
      <c r="K47">
        <v>7</v>
      </c>
    </row>
    <row r="48" spans="3:11" ht="15.75">
      <c r="C48" s="14" t="s">
        <v>5</v>
      </c>
      <c r="D48" s="56">
        <v>-3.7</v>
      </c>
      <c r="E48">
        <v>8</v>
      </c>
      <c r="F48" s="14" t="s">
        <v>5</v>
      </c>
      <c r="G48" s="56">
        <v>-3.7</v>
      </c>
      <c r="H48" s="159">
        <v>-2.2</v>
      </c>
      <c r="I48" s="14" t="s">
        <v>5</v>
      </c>
      <c r="J48" s="56">
        <v>-4.2</v>
      </c>
      <c r="K48">
        <v>8</v>
      </c>
    </row>
    <row r="49" spans="3:11" ht="15.75">
      <c r="C49" s="14" t="s">
        <v>53</v>
      </c>
      <c r="D49" s="216">
        <v>-5</v>
      </c>
      <c r="E49">
        <v>9</v>
      </c>
      <c r="F49" s="14" t="s">
        <v>53</v>
      </c>
      <c r="G49" s="216">
        <v>-5</v>
      </c>
      <c r="H49" s="159">
        <v>-2.2</v>
      </c>
      <c r="I49" s="14" t="s">
        <v>10</v>
      </c>
      <c r="J49" s="56">
        <v>-5.8</v>
      </c>
      <c r="K49">
        <v>9</v>
      </c>
    </row>
    <row r="50" spans="3:11" ht="15.75" customHeight="1">
      <c r="C50" s="14" t="s">
        <v>10</v>
      </c>
      <c r="D50" s="54">
        <v>-5.6</v>
      </c>
      <c r="E50">
        <v>10</v>
      </c>
      <c r="F50" s="14" t="s">
        <v>10</v>
      </c>
      <c r="G50" s="54">
        <v>-5.6</v>
      </c>
      <c r="H50" s="159">
        <v>-2.2</v>
      </c>
      <c r="I50" s="14" t="s">
        <v>53</v>
      </c>
      <c r="J50" s="56">
        <v>-6</v>
      </c>
      <c r="K50">
        <v>10</v>
      </c>
    </row>
    <row r="51" spans="3:11" ht="15.75">
      <c r="C51" s="14" t="s">
        <v>7</v>
      </c>
      <c r="D51" s="56">
        <v>-5.8</v>
      </c>
      <c r="E51">
        <v>11</v>
      </c>
      <c r="F51" s="14" t="s">
        <v>7</v>
      </c>
      <c r="G51" s="56">
        <v>-5.8</v>
      </c>
      <c r="H51" s="159">
        <v>-2.2</v>
      </c>
      <c r="I51" s="14" t="s">
        <v>12</v>
      </c>
      <c r="J51" s="56">
        <v>-6.7</v>
      </c>
      <c r="K51">
        <v>11</v>
      </c>
    </row>
    <row r="52" spans="3:11" ht="15.75">
      <c r="C52" s="14" t="s">
        <v>11</v>
      </c>
      <c r="D52" s="60">
        <v>-6.6</v>
      </c>
      <c r="E52">
        <v>12</v>
      </c>
      <c r="F52" s="14" t="s">
        <v>11</v>
      </c>
      <c r="G52" s="60">
        <v>-6.6</v>
      </c>
      <c r="H52" s="159">
        <v>-2.2</v>
      </c>
      <c r="I52" s="14" t="s">
        <v>7</v>
      </c>
      <c r="J52" s="56">
        <v>-6.8</v>
      </c>
      <c r="K52">
        <v>12</v>
      </c>
    </row>
    <row r="53" spans="3:11" ht="15.75">
      <c r="C53" s="14" t="s">
        <v>12</v>
      </c>
      <c r="D53" s="54">
        <v>-6.7</v>
      </c>
      <c r="E53">
        <v>13</v>
      </c>
      <c r="F53" s="14" t="s">
        <v>12</v>
      </c>
      <c r="G53" s="54">
        <v>-6.7</v>
      </c>
      <c r="H53" s="159">
        <v>-2.2</v>
      </c>
      <c r="I53" s="14" t="s">
        <v>11</v>
      </c>
      <c r="J53" s="45">
        <v>-7.1</v>
      </c>
      <c r="K53">
        <v>13</v>
      </c>
    </row>
    <row r="54" spans="3:11" ht="18.75" customHeight="1">
      <c r="C54" s="14" t="s">
        <v>8</v>
      </c>
      <c r="D54" s="54">
        <v>-7.1</v>
      </c>
      <c r="E54">
        <v>14</v>
      </c>
      <c r="F54" s="14" t="s">
        <v>8</v>
      </c>
      <c r="G54" s="54">
        <v>-7.1</v>
      </c>
      <c r="H54" s="159">
        <v>-2.2</v>
      </c>
      <c r="I54" s="14" t="s">
        <v>8</v>
      </c>
      <c r="J54" s="32">
        <v>-8.2</v>
      </c>
      <c r="K54">
        <v>14</v>
      </c>
    </row>
    <row r="57" spans="3:4" ht="15.75">
      <c r="C57" s="14" t="s">
        <v>3</v>
      </c>
      <c r="D57" s="15">
        <v>1.8</v>
      </c>
    </row>
    <row r="58" spans="3:4" ht="15.75">
      <c r="C58" s="14" t="s">
        <v>1</v>
      </c>
      <c r="D58" s="15">
        <v>1.5</v>
      </c>
    </row>
    <row r="59" spans="3:4" ht="15.75">
      <c r="C59" s="14" t="s">
        <v>4</v>
      </c>
      <c r="D59" s="15">
        <v>1.5</v>
      </c>
    </row>
    <row r="60" spans="3:4" ht="15.75">
      <c r="C60" s="14" t="s">
        <v>6</v>
      </c>
      <c r="D60" s="15">
        <v>1.4000000000000001</v>
      </c>
    </row>
    <row r="61" spans="3:4" ht="15.75">
      <c r="C61" s="14" t="s">
        <v>8</v>
      </c>
      <c r="D61" s="15">
        <v>1.2000000000000002</v>
      </c>
    </row>
    <row r="62" spans="3:4" ht="15.75">
      <c r="C62" s="14" t="s">
        <v>17</v>
      </c>
      <c r="D62" s="15">
        <v>1.1999999999999997</v>
      </c>
    </row>
    <row r="63" spans="3:4" ht="15.75">
      <c r="C63" s="14" t="s">
        <v>14</v>
      </c>
      <c r="D63" s="15">
        <v>1.0999999999999999</v>
      </c>
    </row>
    <row r="64" spans="3:4" ht="15.75">
      <c r="C64" s="14" t="s">
        <v>2</v>
      </c>
      <c r="D64" s="15">
        <v>1</v>
      </c>
    </row>
    <row r="65" spans="3:4" ht="15.75">
      <c r="C65" s="14" t="s">
        <v>10</v>
      </c>
      <c r="D65" s="15">
        <v>1</v>
      </c>
    </row>
    <row r="66" spans="3:4" ht="15.75">
      <c r="C66" s="14" t="s">
        <v>7</v>
      </c>
      <c r="D66" s="15">
        <v>0.8999999999999995</v>
      </c>
    </row>
    <row r="67" spans="3:4" ht="15.75">
      <c r="C67" s="14" t="s">
        <v>5</v>
      </c>
      <c r="D67" s="19">
        <v>0.8000000000000003</v>
      </c>
    </row>
    <row r="68" spans="3:4" ht="15.75">
      <c r="C68" s="14" t="s">
        <v>11</v>
      </c>
      <c r="D68" s="15">
        <v>0.7000000000000002</v>
      </c>
    </row>
    <row r="69" spans="3:4" ht="15.75">
      <c r="C69" s="14" t="s">
        <v>53</v>
      </c>
      <c r="D69" s="19">
        <v>0.6000000000000005</v>
      </c>
    </row>
    <row r="70" spans="3:4" ht="15.75">
      <c r="C70" s="18" t="s">
        <v>12</v>
      </c>
      <c r="D70" s="20">
        <v>0.20000000000000018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&amp;R35</oddHeader>
  </headerFooter>
  <colBreaks count="1" manualBreakCount="1">
    <brk id="1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"/>
  <sheetViews>
    <sheetView zoomScalePageLayoutView="0" workbookViewId="0" topLeftCell="A1">
      <selection activeCell="M36" sqref="M36"/>
    </sheetView>
  </sheetViews>
  <sheetFormatPr defaultColWidth="9.33203125" defaultRowHeight="12.75"/>
  <sheetData>
    <row r="1" spans="2:15" ht="12.75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</row>
    <row r="2" spans="2:15" ht="25.5">
      <c r="B2" s="38" t="s">
        <v>2</v>
      </c>
      <c r="C2" s="38" t="s">
        <v>17</v>
      </c>
      <c r="D2" s="38" t="s">
        <v>12</v>
      </c>
      <c r="E2" s="38" t="s">
        <v>6</v>
      </c>
      <c r="F2" s="39" t="s">
        <v>1</v>
      </c>
      <c r="G2" s="38" t="s">
        <v>4</v>
      </c>
      <c r="H2" s="38" t="s">
        <v>14</v>
      </c>
      <c r="I2" s="38" t="s">
        <v>7</v>
      </c>
      <c r="J2" s="38" t="s">
        <v>8</v>
      </c>
      <c r="K2" s="38" t="s">
        <v>3</v>
      </c>
      <c r="L2" s="38" t="s">
        <v>11</v>
      </c>
      <c r="M2" s="38" t="s">
        <v>5</v>
      </c>
      <c r="N2" s="38" t="s">
        <v>9</v>
      </c>
      <c r="O2" s="38" t="s">
        <v>10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="150" zoomScaleNormal="150" workbookViewId="0" topLeftCell="A4">
      <selection activeCell="G6" sqref="G6"/>
    </sheetView>
  </sheetViews>
  <sheetFormatPr defaultColWidth="9.33203125" defaultRowHeight="12.75"/>
  <cols>
    <col min="1" max="1" width="6.5" style="0" customWidth="1"/>
    <col min="2" max="2" width="7.5" style="0" customWidth="1"/>
    <col min="3" max="3" width="20" style="0" customWidth="1"/>
    <col min="4" max="4" width="16.33203125" style="0" customWidth="1"/>
    <col min="5" max="5" width="14.33203125" style="0" customWidth="1"/>
    <col min="6" max="6" width="22.5" style="0" customWidth="1"/>
    <col min="7" max="7" width="7.66015625" style="0" customWidth="1"/>
    <col min="9" max="9" width="24.66015625" style="0" customWidth="1"/>
  </cols>
  <sheetData>
    <row r="1" spans="1:14" ht="19.5" customHeight="1">
      <c r="A1" s="262" t="s">
        <v>45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66.75" customHeight="1">
      <c r="A2" s="1"/>
      <c r="B2" s="1"/>
      <c r="C2" s="220"/>
      <c r="D2" s="231" t="s">
        <v>74</v>
      </c>
      <c r="E2" s="55" t="s">
        <v>104</v>
      </c>
      <c r="F2" s="12" t="s">
        <v>105</v>
      </c>
    </row>
    <row r="3" spans="3:11" ht="19.5" customHeight="1">
      <c r="C3" s="14" t="s">
        <v>2</v>
      </c>
      <c r="D3" s="221">
        <v>114.1</v>
      </c>
      <c r="E3" s="222">
        <v>104.2</v>
      </c>
      <c r="F3" s="226">
        <f>(E3-100+D3)-100</f>
        <v>18.299999999999997</v>
      </c>
      <c r="H3" s="36"/>
      <c r="I3" s="36"/>
      <c r="J3" s="36"/>
      <c r="K3" s="36"/>
    </row>
    <row r="4" spans="3:11" ht="19.5" customHeight="1">
      <c r="C4" s="14" t="s">
        <v>17</v>
      </c>
      <c r="D4" s="224">
        <v>114.7</v>
      </c>
      <c r="E4" s="225">
        <v>73.8</v>
      </c>
      <c r="F4" s="226">
        <f aca="true" t="shared" si="0" ref="F4:F16">(E4-100+D4)-100</f>
        <v>-11.5</v>
      </c>
      <c r="H4" s="36"/>
      <c r="I4" s="36"/>
      <c r="J4" s="36"/>
      <c r="K4" s="36"/>
    </row>
    <row r="5" spans="3:11" ht="19.5" customHeight="1">
      <c r="C5" s="14" t="s">
        <v>12</v>
      </c>
      <c r="D5" s="224">
        <v>166.6</v>
      </c>
      <c r="E5" s="222">
        <v>103.5</v>
      </c>
      <c r="F5" s="226">
        <f t="shared" si="0"/>
        <v>70.1</v>
      </c>
      <c r="H5" s="36"/>
      <c r="I5" s="36"/>
      <c r="J5" s="36"/>
      <c r="K5" s="36"/>
    </row>
    <row r="6" spans="3:11" ht="19.5" customHeight="1">
      <c r="C6" s="14" t="s">
        <v>6</v>
      </c>
      <c r="D6" s="221">
        <v>100.2</v>
      </c>
      <c r="E6" s="222">
        <v>98.6</v>
      </c>
      <c r="F6" s="226">
        <f t="shared" si="0"/>
        <v>-1.2000000000000028</v>
      </c>
      <c r="H6" s="36"/>
      <c r="I6" s="36"/>
      <c r="J6" s="36"/>
      <c r="K6" s="36"/>
    </row>
    <row r="7" spans="3:11" ht="19.5" customHeight="1">
      <c r="C7" s="18" t="s">
        <v>1</v>
      </c>
      <c r="D7" s="227">
        <v>101.2</v>
      </c>
      <c r="E7" s="228">
        <v>98.7</v>
      </c>
      <c r="F7" s="229">
        <f t="shared" si="0"/>
        <v>-0.09999999999999432</v>
      </c>
      <c r="H7" s="36"/>
      <c r="I7" s="36"/>
      <c r="J7" s="36"/>
      <c r="K7" s="36"/>
    </row>
    <row r="8" spans="3:11" ht="19.5" customHeight="1">
      <c r="C8" s="14" t="s">
        <v>4</v>
      </c>
      <c r="D8" s="221">
        <v>148.7</v>
      </c>
      <c r="E8" s="222">
        <v>20</v>
      </c>
      <c r="F8" s="226">
        <f t="shared" si="0"/>
        <v>-31.30000000000001</v>
      </c>
      <c r="H8" s="36"/>
      <c r="I8" s="36"/>
      <c r="J8" s="36"/>
      <c r="K8" s="36"/>
    </row>
    <row r="9" spans="3:11" ht="19.5" customHeight="1">
      <c r="C9" s="14" t="s">
        <v>14</v>
      </c>
      <c r="D9" s="221">
        <v>104.3</v>
      </c>
      <c r="E9" s="222">
        <v>100</v>
      </c>
      <c r="F9" s="226">
        <f t="shared" si="0"/>
        <v>4.299999999999997</v>
      </c>
      <c r="H9" s="36"/>
      <c r="I9" s="36"/>
      <c r="J9" s="36"/>
      <c r="K9" s="36"/>
    </row>
    <row r="10" spans="3:11" ht="19.5" customHeight="1">
      <c r="C10" s="14" t="s">
        <v>7</v>
      </c>
      <c r="D10" s="230">
        <v>99.2</v>
      </c>
      <c r="E10" s="222">
        <v>83.6</v>
      </c>
      <c r="F10" s="226">
        <f t="shared" si="0"/>
        <v>-17.200000000000003</v>
      </c>
      <c r="H10" s="36"/>
      <c r="I10" s="36"/>
      <c r="J10" s="36"/>
      <c r="K10" s="36"/>
    </row>
    <row r="11" spans="3:11" ht="19.5" customHeight="1">
      <c r="C11" s="14" t="s">
        <v>8</v>
      </c>
      <c r="D11" s="230">
        <v>93.6</v>
      </c>
      <c r="E11" s="222">
        <v>100.5</v>
      </c>
      <c r="F11" s="226">
        <f t="shared" si="0"/>
        <v>-5.900000000000006</v>
      </c>
      <c r="H11" s="36"/>
      <c r="I11" s="36"/>
      <c r="J11" s="36"/>
      <c r="K11" s="36"/>
    </row>
    <row r="12" spans="3:11" ht="19.5" customHeight="1">
      <c r="C12" s="14" t="s">
        <v>3</v>
      </c>
      <c r="D12" s="221">
        <v>109.4</v>
      </c>
      <c r="E12" s="222">
        <v>99.6</v>
      </c>
      <c r="F12" s="226">
        <f t="shared" si="0"/>
        <v>9</v>
      </c>
      <c r="H12" s="36"/>
      <c r="I12" s="36"/>
      <c r="J12" s="36"/>
      <c r="K12" s="36"/>
    </row>
    <row r="13" spans="3:11" ht="19.5" customHeight="1">
      <c r="C13" s="14" t="s">
        <v>11</v>
      </c>
      <c r="D13" s="221">
        <v>126.8</v>
      </c>
      <c r="E13" s="222">
        <v>91.1</v>
      </c>
      <c r="F13" s="226">
        <f t="shared" si="0"/>
        <v>17.89999999999999</v>
      </c>
      <c r="H13" s="36"/>
      <c r="I13" s="36"/>
      <c r="J13" s="36"/>
      <c r="K13" s="36"/>
    </row>
    <row r="14" spans="3:11" ht="19.5" customHeight="1">
      <c r="C14" s="14" t="s">
        <v>5</v>
      </c>
      <c r="D14" s="221">
        <v>104.7</v>
      </c>
      <c r="E14" s="222">
        <v>108.9</v>
      </c>
      <c r="F14" s="226">
        <f t="shared" si="0"/>
        <v>13.600000000000009</v>
      </c>
      <c r="H14" s="36"/>
      <c r="I14" s="36"/>
      <c r="J14" s="36"/>
      <c r="K14" s="36"/>
    </row>
    <row r="15" spans="3:11" ht="19.5" customHeight="1">
      <c r="C15" s="14" t="s">
        <v>53</v>
      </c>
      <c r="D15" s="221">
        <v>100.3</v>
      </c>
      <c r="E15" s="222">
        <v>81.9</v>
      </c>
      <c r="F15" s="226">
        <f t="shared" si="0"/>
        <v>-17.799999999999997</v>
      </c>
      <c r="H15" s="36"/>
      <c r="I15" s="36"/>
      <c r="J15" s="36"/>
      <c r="K15" s="36"/>
    </row>
    <row r="16" spans="3:11" ht="19.5" customHeight="1">
      <c r="C16" s="14" t="s">
        <v>10</v>
      </c>
      <c r="D16" s="221">
        <v>108.6</v>
      </c>
      <c r="E16" s="222">
        <v>91</v>
      </c>
      <c r="F16" s="226">
        <f t="shared" si="0"/>
        <v>-0.4000000000000057</v>
      </c>
      <c r="H16" s="36"/>
      <c r="I16" s="36"/>
      <c r="J16" s="36"/>
      <c r="K16" s="3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75</v>
      </c>
      <c r="E40" t="s">
        <v>16</v>
      </c>
      <c r="G40" s="58" t="s">
        <v>69</v>
      </c>
      <c r="H40" t="s">
        <v>13</v>
      </c>
      <c r="I40" t="s">
        <v>15</v>
      </c>
      <c r="J40" s="58" t="s">
        <v>69</v>
      </c>
      <c r="K40" t="s">
        <v>16</v>
      </c>
    </row>
    <row r="41" spans="3:11" ht="14.25" customHeight="1">
      <c r="C41" s="14" t="s">
        <v>12</v>
      </c>
      <c r="D41" s="139">
        <v>166.6</v>
      </c>
      <c r="E41" s="156">
        <v>1</v>
      </c>
      <c r="F41" s="14" t="s">
        <v>12</v>
      </c>
      <c r="G41" s="139">
        <v>166.6</v>
      </c>
      <c r="H41" s="159">
        <v>105.8</v>
      </c>
      <c r="I41" s="14" t="s">
        <v>5</v>
      </c>
      <c r="J41" s="56">
        <v>108.9</v>
      </c>
      <c r="K41">
        <v>1</v>
      </c>
    </row>
    <row r="42" spans="3:11" ht="13.5" customHeight="1">
      <c r="C42" s="14" t="s">
        <v>4</v>
      </c>
      <c r="D42" s="78">
        <v>148.7</v>
      </c>
      <c r="E42" s="156">
        <v>2</v>
      </c>
      <c r="F42" s="14" t="s">
        <v>4</v>
      </c>
      <c r="G42" s="78">
        <v>148.7</v>
      </c>
      <c r="H42" s="159">
        <v>105.8</v>
      </c>
      <c r="I42" s="14" t="s">
        <v>2</v>
      </c>
      <c r="J42" s="56">
        <v>104.2</v>
      </c>
      <c r="K42">
        <v>2</v>
      </c>
    </row>
    <row r="43" spans="3:11" ht="13.5" customHeight="1">
      <c r="C43" s="14" t="s">
        <v>11</v>
      </c>
      <c r="D43" s="78">
        <v>126.8</v>
      </c>
      <c r="E43" s="156">
        <v>3</v>
      </c>
      <c r="F43" s="14" t="s">
        <v>11</v>
      </c>
      <c r="G43" s="78">
        <v>126.8</v>
      </c>
      <c r="H43" s="159">
        <v>105.8</v>
      </c>
      <c r="I43" s="14" t="s">
        <v>12</v>
      </c>
      <c r="J43" s="56">
        <v>103.5</v>
      </c>
      <c r="K43">
        <v>3</v>
      </c>
    </row>
    <row r="44" spans="3:11" ht="12" customHeight="1">
      <c r="C44" s="14" t="s">
        <v>17</v>
      </c>
      <c r="D44" s="138">
        <v>114.7</v>
      </c>
      <c r="E44" s="156">
        <v>4</v>
      </c>
      <c r="F44" s="14" t="s">
        <v>17</v>
      </c>
      <c r="G44" s="138">
        <v>114.7</v>
      </c>
      <c r="H44" s="159">
        <v>105.8</v>
      </c>
      <c r="I44" s="14" t="s">
        <v>8</v>
      </c>
      <c r="J44" s="56">
        <v>100.5</v>
      </c>
      <c r="K44">
        <v>4</v>
      </c>
    </row>
    <row r="45" spans="3:11" ht="15.75">
      <c r="C45" s="14" t="s">
        <v>2</v>
      </c>
      <c r="D45" s="78">
        <v>114.1</v>
      </c>
      <c r="E45" s="156">
        <v>5</v>
      </c>
      <c r="F45" s="14" t="s">
        <v>2</v>
      </c>
      <c r="G45" s="78">
        <v>114.1</v>
      </c>
      <c r="H45" s="159">
        <v>105.8</v>
      </c>
      <c r="I45" s="14" t="s">
        <v>14</v>
      </c>
      <c r="J45" s="56">
        <v>100</v>
      </c>
      <c r="K45">
        <v>5</v>
      </c>
    </row>
    <row r="46" spans="1:11" ht="15.75">
      <c r="A46" s="36"/>
      <c r="C46" s="14" t="s">
        <v>3</v>
      </c>
      <c r="D46" s="78">
        <v>109.4</v>
      </c>
      <c r="E46" s="156">
        <v>6</v>
      </c>
      <c r="F46" s="14" t="s">
        <v>3</v>
      </c>
      <c r="G46" s="78">
        <v>109.4</v>
      </c>
      <c r="H46" s="159">
        <v>105.8</v>
      </c>
      <c r="I46" s="14" t="s">
        <v>3</v>
      </c>
      <c r="J46" s="56">
        <v>99.6</v>
      </c>
      <c r="K46">
        <v>6</v>
      </c>
    </row>
    <row r="47" spans="1:11" ht="15.75">
      <c r="A47" s="36"/>
      <c r="C47" s="14" t="s">
        <v>10</v>
      </c>
      <c r="D47" s="78">
        <v>108.6</v>
      </c>
      <c r="E47" s="156">
        <v>7</v>
      </c>
      <c r="F47" s="14" t="s">
        <v>10</v>
      </c>
      <c r="G47" s="78">
        <v>108.6</v>
      </c>
      <c r="H47" s="159">
        <v>105.8</v>
      </c>
      <c r="I47" s="18" t="s">
        <v>1</v>
      </c>
      <c r="J47" s="33">
        <v>98.7</v>
      </c>
      <c r="K47">
        <v>7</v>
      </c>
    </row>
    <row r="48" spans="1:11" ht="15.75">
      <c r="A48" s="36"/>
      <c r="C48" s="14" t="s">
        <v>5</v>
      </c>
      <c r="D48" s="78">
        <v>104.7</v>
      </c>
      <c r="E48" s="156">
        <v>8</v>
      </c>
      <c r="F48" s="14" t="s">
        <v>5</v>
      </c>
      <c r="G48" s="78">
        <v>104.7</v>
      </c>
      <c r="H48" s="159">
        <v>105.8</v>
      </c>
      <c r="I48" s="14" t="s">
        <v>6</v>
      </c>
      <c r="J48" s="56">
        <v>98.6</v>
      </c>
      <c r="K48">
        <v>8</v>
      </c>
    </row>
    <row r="49" spans="1:11" ht="15.75">
      <c r="A49" s="36"/>
      <c r="C49" s="14" t="s">
        <v>14</v>
      </c>
      <c r="D49" s="78">
        <v>104.3</v>
      </c>
      <c r="E49" s="156">
        <v>9</v>
      </c>
      <c r="F49" s="14" t="s">
        <v>14</v>
      </c>
      <c r="G49" s="78">
        <v>104.3</v>
      </c>
      <c r="H49" s="159">
        <v>105.8</v>
      </c>
      <c r="I49" s="14" t="s">
        <v>11</v>
      </c>
      <c r="J49" s="56">
        <v>91.1</v>
      </c>
      <c r="K49">
        <v>9</v>
      </c>
    </row>
    <row r="50" spans="1:11" ht="15.75">
      <c r="A50" s="36"/>
      <c r="C50" s="18" t="s">
        <v>1</v>
      </c>
      <c r="D50" s="81">
        <v>101.2</v>
      </c>
      <c r="E50" s="156">
        <v>10</v>
      </c>
      <c r="F50" s="18" t="s">
        <v>1</v>
      </c>
      <c r="G50" s="81">
        <v>101.2</v>
      </c>
      <c r="H50" s="159">
        <v>105.8</v>
      </c>
      <c r="I50" s="14" t="s">
        <v>10</v>
      </c>
      <c r="J50" s="56">
        <v>91</v>
      </c>
      <c r="K50">
        <v>10</v>
      </c>
    </row>
    <row r="51" spans="1:11" ht="15.75">
      <c r="A51" s="36"/>
      <c r="C51" s="14" t="s">
        <v>53</v>
      </c>
      <c r="D51" s="78">
        <v>100.3</v>
      </c>
      <c r="E51" s="156">
        <v>11</v>
      </c>
      <c r="F51" s="14" t="s">
        <v>53</v>
      </c>
      <c r="G51" s="78">
        <v>100.3</v>
      </c>
      <c r="H51" s="159">
        <v>105.8</v>
      </c>
      <c r="I51" s="14" t="s">
        <v>7</v>
      </c>
      <c r="J51" s="56">
        <v>83.6</v>
      </c>
      <c r="K51">
        <v>11</v>
      </c>
    </row>
    <row r="52" spans="1:11" ht="15.75">
      <c r="A52" s="36"/>
      <c r="C52" s="14" t="s">
        <v>6</v>
      </c>
      <c r="D52" s="78">
        <v>100.2</v>
      </c>
      <c r="E52" s="156">
        <v>12</v>
      </c>
      <c r="F52" s="14" t="s">
        <v>6</v>
      </c>
      <c r="G52" s="78">
        <v>100.2</v>
      </c>
      <c r="H52" s="159">
        <v>105.8</v>
      </c>
      <c r="I52" s="14" t="s">
        <v>53</v>
      </c>
      <c r="J52" s="56">
        <v>81.9</v>
      </c>
      <c r="K52">
        <v>12</v>
      </c>
    </row>
    <row r="53" spans="1:11" ht="15.75">
      <c r="A53" s="36"/>
      <c r="C53" s="14" t="s">
        <v>7</v>
      </c>
      <c r="D53" s="140">
        <v>99.2</v>
      </c>
      <c r="E53" s="156">
        <v>13</v>
      </c>
      <c r="F53" s="14" t="s">
        <v>7</v>
      </c>
      <c r="G53" s="140">
        <v>99.2</v>
      </c>
      <c r="H53" s="159">
        <v>105.8</v>
      </c>
      <c r="I53" s="14" t="s">
        <v>17</v>
      </c>
      <c r="J53" s="32">
        <v>73.8</v>
      </c>
      <c r="K53">
        <v>13</v>
      </c>
    </row>
    <row r="54" spans="1:11" ht="15.75">
      <c r="A54" s="36"/>
      <c r="C54" s="14" t="s">
        <v>8</v>
      </c>
      <c r="D54" s="79">
        <v>93.6</v>
      </c>
      <c r="E54" s="156">
        <v>14</v>
      </c>
      <c r="F54" s="14" t="s">
        <v>8</v>
      </c>
      <c r="G54" s="79">
        <v>93.6</v>
      </c>
      <c r="H54" s="159">
        <v>105.8</v>
      </c>
      <c r="I54" s="14" t="s">
        <v>4</v>
      </c>
      <c r="J54" s="56">
        <v>20</v>
      </c>
      <c r="K54">
        <v>14</v>
      </c>
    </row>
    <row r="56" ht="12.75">
      <c r="A56" s="36"/>
    </row>
    <row r="60" spans="3:5" ht="15.75">
      <c r="C60" s="14"/>
      <c r="D60" s="56"/>
      <c r="E60" s="36"/>
    </row>
    <row r="61" spans="3:5" ht="15.75">
      <c r="C61" s="14"/>
      <c r="D61" s="32"/>
      <c r="E61" s="36"/>
    </row>
    <row r="62" spans="3:5" ht="15.75">
      <c r="C62" s="14"/>
      <c r="D62" s="56"/>
      <c r="E62" s="36"/>
    </row>
    <row r="63" spans="3:5" ht="15.75">
      <c r="C63" s="14"/>
      <c r="D63" s="56"/>
      <c r="E63" s="36"/>
    </row>
    <row r="64" spans="3:5" ht="15.75">
      <c r="C64" s="18"/>
      <c r="D64" s="33"/>
      <c r="E64" s="36"/>
    </row>
    <row r="65" spans="3:5" ht="15.75">
      <c r="C65" s="14"/>
      <c r="D65" s="56"/>
      <c r="E65" s="36"/>
    </row>
    <row r="66" spans="3:5" ht="15.75">
      <c r="C66" s="14"/>
      <c r="D66" s="56"/>
      <c r="E66" s="36"/>
    </row>
    <row r="67" spans="3:5" ht="15.75">
      <c r="C67" s="14"/>
      <c r="D67" s="56"/>
      <c r="E67" s="36"/>
    </row>
    <row r="68" spans="3:5" ht="15.75">
      <c r="C68" s="14"/>
      <c r="D68" s="56"/>
      <c r="E68" s="36"/>
    </row>
    <row r="69" spans="3:5" ht="15.75">
      <c r="C69" s="14"/>
      <c r="D69" s="56"/>
      <c r="E69" s="36"/>
    </row>
    <row r="70" spans="3:5" ht="15.75">
      <c r="C70" s="14"/>
      <c r="D70" s="56"/>
      <c r="E70" s="36"/>
    </row>
    <row r="71" spans="3:5" ht="15.75">
      <c r="C71" s="14"/>
      <c r="D71" s="56"/>
      <c r="E71" s="36"/>
    </row>
    <row r="72" spans="3:5" ht="15.75">
      <c r="C72" s="14"/>
      <c r="D72" s="56"/>
      <c r="E72" s="36"/>
    </row>
    <row r="73" spans="3:5" ht="15.75">
      <c r="C73" s="14"/>
      <c r="D73" s="56"/>
      <c r="E73" s="36"/>
    </row>
    <row r="76" spans="3:4" ht="12.75">
      <c r="C76" t="s">
        <v>4</v>
      </c>
      <c r="D76">
        <v>6.599999999999994</v>
      </c>
    </row>
    <row r="77" spans="3:4" ht="12.75">
      <c r="C77" t="s">
        <v>11</v>
      </c>
      <c r="D77">
        <v>5.299999999999997</v>
      </c>
    </row>
    <row r="78" spans="3:4" ht="12.75">
      <c r="C78" t="s">
        <v>10</v>
      </c>
      <c r="D78">
        <v>2.8999999999999915</v>
      </c>
    </row>
    <row r="79" spans="3:4" ht="12.75">
      <c r="C79" t="s">
        <v>8</v>
      </c>
      <c r="D79">
        <v>2.1999999999999886</v>
      </c>
    </row>
    <row r="80" spans="3:4" ht="12.75">
      <c r="C80" t="s">
        <v>17</v>
      </c>
      <c r="D80">
        <v>1.5999999999999943</v>
      </c>
    </row>
    <row r="81" spans="3:4" ht="12.75">
      <c r="C81" t="s">
        <v>2</v>
      </c>
      <c r="D81">
        <v>0.6999999999999886</v>
      </c>
    </row>
    <row r="82" spans="3:4" ht="12.75">
      <c r="C82" t="s">
        <v>14</v>
      </c>
      <c r="D82">
        <v>0.09999999999999432</v>
      </c>
    </row>
    <row r="83" spans="3:4" ht="12.75">
      <c r="C83" t="s">
        <v>5</v>
      </c>
      <c r="D83">
        <v>-0.20000000000000284</v>
      </c>
    </row>
    <row r="84" spans="3:4" ht="12.75">
      <c r="C84" t="s">
        <v>3</v>
      </c>
      <c r="D84">
        <v>-0.7000000000000028</v>
      </c>
    </row>
    <row r="85" spans="3:4" ht="12.75">
      <c r="C85" t="s">
        <v>6</v>
      </c>
      <c r="D85">
        <v>-1.1999999999999886</v>
      </c>
    </row>
    <row r="86" spans="3:4" ht="12.75">
      <c r="C86" t="s">
        <v>12</v>
      </c>
      <c r="D86">
        <v>-1.2000000000000028</v>
      </c>
    </row>
    <row r="87" spans="3:4" ht="12.75">
      <c r="C87" t="s">
        <v>1</v>
      </c>
      <c r="D87">
        <v>-2.0999999999999943</v>
      </c>
    </row>
    <row r="88" spans="3:4" ht="12.75">
      <c r="C88" t="s">
        <v>53</v>
      </c>
      <c r="D88">
        <v>-8.5</v>
      </c>
    </row>
    <row r="89" spans="3:4" ht="12.75">
      <c r="C89" t="s">
        <v>7</v>
      </c>
      <c r="D89">
        <v>-15.899999999999991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&amp;R11</oddHeader>
  </headerFooter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zoomScale="150" zoomScaleNormal="150" workbookViewId="0" topLeftCell="A1">
      <selection activeCell="H8" sqref="H8"/>
    </sheetView>
  </sheetViews>
  <sheetFormatPr defaultColWidth="9.33203125" defaultRowHeight="12.75"/>
  <cols>
    <col min="2" max="2" width="5.66015625" style="0" customWidth="1"/>
    <col min="3" max="3" width="20.5" style="0" customWidth="1"/>
    <col min="4" max="4" width="16.33203125" style="0" customWidth="1"/>
    <col min="5" max="5" width="16.5" style="0" customWidth="1"/>
    <col min="6" max="6" width="22" style="0" customWidth="1"/>
    <col min="7" max="7" width="6" style="0" customWidth="1"/>
    <col min="9" max="9" width="24.66015625" style="0" customWidth="1"/>
  </cols>
  <sheetData>
    <row r="1" spans="1:14" ht="19.5" customHeight="1">
      <c r="A1" s="262" t="s">
        <v>46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13"/>
      <c r="N1" s="13"/>
    </row>
    <row r="2" spans="1:6" ht="63" customHeight="1">
      <c r="A2" s="1"/>
      <c r="B2" s="1"/>
      <c r="C2" s="11"/>
      <c r="D2" s="231" t="s">
        <v>74</v>
      </c>
      <c r="E2" s="55" t="s">
        <v>104</v>
      </c>
      <c r="F2" s="12" t="s">
        <v>105</v>
      </c>
    </row>
    <row r="3" spans="3:10" ht="19.5" customHeight="1">
      <c r="C3" s="14" t="s">
        <v>2</v>
      </c>
      <c r="D3" s="221">
        <v>117</v>
      </c>
      <c r="E3" s="222">
        <v>89.6</v>
      </c>
      <c r="F3" s="226">
        <f>(E3-100+D3)-100</f>
        <v>6.599999999999994</v>
      </c>
      <c r="H3" s="36"/>
      <c r="I3" s="36">
        <f aca="true" t="shared" si="0" ref="I3:I16">100-E3</f>
        <v>10.400000000000006</v>
      </c>
      <c r="J3" s="36">
        <f aca="true" t="shared" si="1" ref="J3:J16">H3-I3</f>
        <v>-10.400000000000006</v>
      </c>
    </row>
    <row r="4" spans="3:10" ht="19.5" customHeight="1">
      <c r="C4" s="14" t="s">
        <v>17</v>
      </c>
      <c r="D4" s="224">
        <v>129.4</v>
      </c>
      <c r="E4" s="225">
        <v>87.7</v>
      </c>
      <c r="F4" s="226">
        <f aca="true" t="shared" si="2" ref="F4:F16">(E4-100+D4)-100</f>
        <v>17.10000000000001</v>
      </c>
      <c r="H4" s="36"/>
      <c r="I4" s="36">
        <f t="shared" si="0"/>
        <v>12.299999999999997</v>
      </c>
      <c r="J4" s="36">
        <f t="shared" si="1"/>
        <v>-12.299999999999997</v>
      </c>
    </row>
    <row r="5" spans="3:10" ht="19.5" customHeight="1">
      <c r="C5" s="14" t="s">
        <v>12</v>
      </c>
      <c r="D5" s="224">
        <v>126.8</v>
      </c>
      <c r="E5" s="222">
        <v>79.5</v>
      </c>
      <c r="F5" s="226">
        <f t="shared" si="2"/>
        <v>6.299999999999997</v>
      </c>
      <c r="H5" s="36"/>
      <c r="I5" s="36">
        <f t="shared" si="0"/>
        <v>20.5</v>
      </c>
      <c r="J5" s="36">
        <f t="shared" si="1"/>
        <v>-20.5</v>
      </c>
    </row>
    <row r="6" spans="3:10" ht="19.5" customHeight="1">
      <c r="C6" s="14" t="s">
        <v>6</v>
      </c>
      <c r="D6" s="221">
        <v>114.8</v>
      </c>
      <c r="E6" s="222">
        <v>76.1</v>
      </c>
      <c r="F6" s="226">
        <f t="shared" si="2"/>
        <v>-9.100000000000009</v>
      </c>
      <c r="H6" s="36"/>
      <c r="I6" s="36">
        <f t="shared" si="0"/>
        <v>23.900000000000006</v>
      </c>
      <c r="J6" s="36">
        <f t="shared" si="1"/>
        <v>-23.900000000000006</v>
      </c>
    </row>
    <row r="7" spans="3:10" ht="19.5" customHeight="1">
      <c r="C7" s="18" t="s">
        <v>1</v>
      </c>
      <c r="D7" s="227">
        <v>113.5</v>
      </c>
      <c r="E7" s="228">
        <v>77.2</v>
      </c>
      <c r="F7" s="229">
        <f t="shared" si="2"/>
        <v>-9.299999999999997</v>
      </c>
      <c r="H7" s="36"/>
      <c r="I7" s="36">
        <f t="shared" si="0"/>
        <v>22.799999999999997</v>
      </c>
      <c r="J7" s="36">
        <f t="shared" si="1"/>
        <v>-22.799999999999997</v>
      </c>
    </row>
    <row r="8" spans="3:10" ht="19.5" customHeight="1">
      <c r="C8" s="14" t="s">
        <v>4</v>
      </c>
      <c r="D8" s="221">
        <v>107.5</v>
      </c>
      <c r="E8" s="222">
        <v>64.7</v>
      </c>
      <c r="F8" s="226">
        <f t="shared" si="2"/>
        <v>-27.799999999999997</v>
      </c>
      <c r="H8" s="36"/>
      <c r="I8" s="36">
        <f t="shared" si="0"/>
        <v>35.3</v>
      </c>
      <c r="J8" s="36">
        <f t="shared" si="1"/>
        <v>-35.3</v>
      </c>
    </row>
    <row r="9" spans="3:10" ht="19.5" customHeight="1">
      <c r="C9" s="14" t="s">
        <v>14</v>
      </c>
      <c r="D9" s="221">
        <v>129.6</v>
      </c>
      <c r="E9" s="222">
        <v>72.5</v>
      </c>
      <c r="F9" s="226">
        <f t="shared" si="2"/>
        <v>2.0999999999999943</v>
      </c>
      <c r="H9" s="36"/>
      <c r="I9" s="36">
        <f t="shared" si="0"/>
        <v>27.5</v>
      </c>
      <c r="J9" s="36">
        <f t="shared" si="1"/>
        <v>-27.5</v>
      </c>
    </row>
    <row r="10" spans="3:10" ht="19.5" customHeight="1">
      <c r="C10" s="14" t="s">
        <v>7</v>
      </c>
      <c r="D10" s="230">
        <v>114</v>
      </c>
      <c r="E10" s="222">
        <v>80.1</v>
      </c>
      <c r="F10" s="226">
        <f t="shared" si="2"/>
        <v>-5.900000000000006</v>
      </c>
      <c r="H10" s="36"/>
      <c r="I10" s="36">
        <f t="shared" si="0"/>
        <v>19.900000000000006</v>
      </c>
      <c r="J10" s="36">
        <f t="shared" si="1"/>
        <v>-19.900000000000006</v>
      </c>
    </row>
    <row r="11" spans="3:10" ht="19.5" customHeight="1">
      <c r="C11" s="14" t="s">
        <v>8</v>
      </c>
      <c r="D11" s="230">
        <v>117.9</v>
      </c>
      <c r="E11" s="222">
        <v>64.2</v>
      </c>
      <c r="F11" s="226">
        <f t="shared" si="2"/>
        <v>-17.89999999999999</v>
      </c>
      <c r="H11" s="36"/>
      <c r="I11" s="36">
        <f t="shared" si="0"/>
        <v>35.8</v>
      </c>
      <c r="J11" s="36">
        <f t="shared" si="1"/>
        <v>-35.8</v>
      </c>
    </row>
    <row r="12" spans="3:10" ht="19.5" customHeight="1">
      <c r="C12" s="14" t="s">
        <v>3</v>
      </c>
      <c r="D12" s="221">
        <v>108.3</v>
      </c>
      <c r="E12" s="222">
        <v>78.1</v>
      </c>
      <c r="F12" s="226">
        <f t="shared" si="2"/>
        <v>-13.600000000000009</v>
      </c>
      <c r="H12" s="36"/>
      <c r="I12" s="36">
        <f t="shared" si="0"/>
        <v>21.900000000000006</v>
      </c>
      <c r="J12" s="36">
        <f t="shared" si="1"/>
        <v>-21.900000000000006</v>
      </c>
    </row>
    <row r="13" spans="3:10" ht="19.5" customHeight="1">
      <c r="C13" s="14" t="s">
        <v>11</v>
      </c>
      <c r="D13" s="221">
        <v>114.2</v>
      </c>
      <c r="E13" s="222">
        <v>80.3</v>
      </c>
      <c r="F13" s="226">
        <f t="shared" si="2"/>
        <v>-5.5</v>
      </c>
      <c r="H13" s="36"/>
      <c r="I13" s="36">
        <f t="shared" si="0"/>
        <v>19.700000000000003</v>
      </c>
      <c r="J13" s="36">
        <f t="shared" si="1"/>
        <v>-19.700000000000003</v>
      </c>
    </row>
    <row r="14" spans="3:10" ht="19.5" customHeight="1">
      <c r="C14" s="14" t="s">
        <v>5</v>
      </c>
      <c r="D14" s="221">
        <v>118.8</v>
      </c>
      <c r="E14" s="222">
        <v>61.1</v>
      </c>
      <c r="F14" s="226">
        <f t="shared" si="2"/>
        <v>-20.099999999999994</v>
      </c>
      <c r="H14" s="36"/>
      <c r="I14" s="36">
        <f t="shared" si="0"/>
        <v>38.9</v>
      </c>
      <c r="J14" s="36">
        <f t="shared" si="1"/>
        <v>-38.9</v>
      </c>
    </row>
    <row r="15" spans="3:10" ht="19.5" customHeight="1">
      <c r="C15" s="14" t="s">
        <v>53</v>
      </c>
      <c r="D15" s="221">
        <v>118</v>
      </c>
      <c r="E15" s="222">
        <v>76.8</v>
      </c>
      <c r="F15" s="226">
        <f t="shared" si="2"/>
        <v>-5.200000000000003</v>
      </c>
      <c r="H15" s="36"/>
      <c r="I15" s="36">
        <f t="shared" si="0"/>
        <v>23.200000000000003</v>
      </c>
      <c r="J15" s="36">
        <f t="shared" si="1"/>
        <v>-23.200000000000003</v>
      </c>
    </row>
    <row r="16" spans="3:10" ht="19.5" customHeight="1">
      <c r="C16" s="14" t="s">
        <v>10</v>
      </c>
      <c r="D16" s="221">
        <v>138.5</v>
      </c>
      <c r="E16" s="222">
        <v>58</v>
      </c>
      <c r="F16" s="226">
        <f t="shared" si="2"/>
        <v>-3.5</v>
      </c>
      <c r="H16" s="36"/>
      <c r="I16" s="36">
        <f t="shared" si="0"/>
        <v>42</v>
      </c>
      <c r="J16" s="36">
        <f t="shared" si="1"/>
        <v>-42</v>
      </c>
    </row>
    <row r="17" ht="19.5" customHeight="1"/>
    <row r="18" ht="19.5" customHeight="1"/>
    <row r="19" ht="19.5" customHeight="1"/>
    <row r="20" spans="9:10" ht="19.5" customHeight="1">
      <c r="I20" s="14" t="s">
        <v>17</v>
      </c>
      <c r="J20" s="36">
        <v>17.1</v>
      </c>
    </row>
    <row r="21" spans="9:10" ht="19.5" customHeight="1">
      <c r="I21" s="14" t="s">
        <v>2</v>
      </c>
      <c r="J21" s="36">
        <v>6.599999999999994</v>
      </c>
    </row>
    <row r="22" spans="9:10" ht="19.5" customHeight="1">
      <c r="I22" s="14" t="s">
        <v>12</v>
      </c>
      <c r="J22" s="36">
        <v>6.3</v>
      </c>
    </row>
    <row r="23" spans="9:10" ht="19.5" customHeight="1">
      <c r="I23" s="14" t="s">
        <v>14</v>
      </c>
      <c r="J23" s="36">
        <v>2.0999999999999943</v>
      </c>
    </row>
    <row r="24" spans="9:11" ht="19.5" customHeight="1">
      <c r="I24" s="14" t="s">
        <v>10</v>
      </c>
      <c r="J24" s="36">
        <v>-3.5</v>
      </c>
      <c r="K24" s="2"/>
    </row>
    <row r="25" spans="9:11" ht="19.5" customHeight="1">
      <c r="I25" s="14" t="s">
        <v>53</v>
      </c>
      <c r="J25" s="36">
        <v>-5.2</v>
      </c>
      <c r="K25" s="2"/>
    </row>
    <row r="26" spans="9:11" ht="19.5" customHeight="1">
      <c r="I26" s="14" t="s">
        <v>11</v>
      </c>
      <c r="J26" s="36">
        <v>-5.5</v>
      </c>
      <c r="K26" s="2"/>
    </row>
    <row r="27" spans="9:11" ht="19.5" customHeight="1">
      <c r="I27" s="14" t="s">
        <v>7</v>
      </c>
      <c r="J27" s="36">
        <v>-5.900000000000006</v>
      </c>
      <c r="K27" s="3"/>
    </row>
    <row r="28" spans="9:11" ht="19.5" customHeight="1">
      <c r="I28" s="14" t="s">
        <v>6</v>
      </c>
      <c r="J28" s="36">
        <v>-9.100000000000009</v>
      </c>
      <c r="K28" s="2"/>
    </row>
    <row r="29" spans="9:11" ht="19.5" customHeight="1">
      <c r="I29" s="18" t="s">
        <v>1</v>
      </c>
      <c r="J29" s="36">
        <v>-9.3</v>
      </c>
      <c r="K29" s="2"/>
    </row>
    <row r="30" spans="9:11" ht="19.5" customHeight="1">
      <c r="I30" s="14" t="s">
        <v>3</v>
      </c>
      <c r="J30" s="36">
        <v>-13.6</v>
      </c>
      <c r="K30" s="2"/>
    </row>
    <row r="31" spans="9:11" ht="19.5" customHeight="1">
      <c r="I31" s="14" t="s">
        <v>8</v>
      </c>
      <c r="J31" s="36">
        <v>-17.9</v>
      </c>
      <c r="K31" s="2"/>
    </row>
    <row r="32" spans="9:11" ht="19.5" customHeight="1">
      <c r="I32" s="14" t="s">
        <v>5</v>
      </c>
      <c r="J32" s="36">
        <v>-20.1</v>
      </c>
      <c r="K32" s="2"/>
    </row>
    <row r="33" spans="9:11" ht="19.5" customHeight="1">
      <c r="I33" s="14" t="s">
        <v>4</v>
      </c>
      <c r="J33" s="36">
        <v>-27.8</v>
      </c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8" t="s">
        <v>75</v>
      </c>
      <c r="E40" t="s">
        <v>16</v>
      </c>
      <c r="G40" s="58" t="s">
        <v>69</v>
      </c>
      <c r="H40" t="s">
        <v>13</v>
      </c>
      <c r="I40" t="s">
        <v>15</v>
      </c>
      <c r="J40" s="58" t="s">
        <v>69</v>
      </c>
      <c r="K40" t="s">
        <v>16</v>
      </c>
    </row>
    <row r="41" spans="1:11" ht="15.75">
      <c r="A41">
        <f>100-H41</f>
        <v>-14.299999999999997</v>
      </c>
      <c r="B41" s="36">
        <f>100-G41</f>
        <v>-38.5</v>
      </c>
      <c r="C41" s="14" t="s">
        <v>10</v>
      </c>
      <c r="D41" s="78">
        <v>138.5</v>
      </c>
      <c r="E41" s="28">
        <v>1</v>
      </c>
      <c r="F41" s="14" t="s">
        <v>10</v>
      </c>
      <c r="G41" s="78">
        <v>138.5</v>
      </c>
      <c r="H41" s="158">
        <v>114.3</v>
      </c>
      <c r="I41" s="14" t="s">
        <v>2</v>
      </c>
      <c r="J41" s="56">
        <v>84.8</v>
      </c>
      <c r="K41">
        <v>1</v>
      </c>
    </row>
    <row r="42" spans="2:11" ht="15.75">
      <c r="B42" s="36">
        <f aca="true" t="shared" si="3" ref="B42:B54">100-G42</f>
        <v>-29.599999999999994</v>
      </c>
      <c r="C42" s="14" t="s">
        <v>14</v>
      </c>
      <c r="D42" s="78">
        <v>129.6</v>
      </c>
      <c r="E42" s="28">
        <v>2</v>
      </c>
      <c r="F42" s="14" t="s">
        <v>14</v>
      </c>
      <c r="G42" s="78">
        <v>129.6</v>
      </c>
      <c r="H42" s="158">
        <v>114.3</v>
      </c>
      <c r="I42" s="14" t="s">
        <v>11</v>
      </c>
      <c r="J42" s="56">
        <v>82.7</v>
      </c>
      <c r="K42">
        <v>2</v>
      </c>
    </row>
    <row r="43" spans="2:11" ht="15.75">
      <c r="B43" s="36">
        <f t="shared" si="3"/>
        <v>-29.400000000000006</v>
      </c>
      <c r="C43" s="14" t="s">
        <v>17</v>
      </c>
      <c r="D43" s="138">
        <v>129.4</v>
      </c>
      <c r="E43" s="28">
        <v>3</v>
      </c>
      <c r="F43" s="14" t="s">
        <v>17</v>
      </c>
      <c r="G43" s="138">
        <v>129.4</v>
      </c>
      <c r="H43" s="158">
        <v>114.3</v>
      </c>
      <c r="I43" s="14" t="s">
        <v>17</v>
      </c>
      <c r="J43" s="32">
        <v>82.3</v>
      </c>
      <c r="K43">
        <v>3</v>
      </c>
    </row>
    <row r="44" spans="2:11" ht="15.75">
      <c r="B44" s="36">
        <f t="shared" si="3"/>
        <v>-26.799999999999997</v>
      </c>
      <c r="C44" s="14" t="s">
        <v>12</v>
      </c>
      <c r="D44" s="139">
        <v>126.8</v>
      </c>
      <c r="E44" s="28">
        <v>4</v>
      </c>
      <c r="F44" s="14" t="s">
        <v>12</v>
      </c>
      <c r="G44" s="139">
        <v>126.8</v>
      </c>
      <c r="H44" s="158">
        <v>114.3</v>
      </c>
      <c r="I44" s="18" t="s">
        <v>1</v>
      </c>
      <c r="J44" s="33">
        <v>79.9</v>
      </c>
      <c r="K44">
        <v>4</v>
      </c>
    </row>
    <row r="45" spans="2:11" ht="15.75">
      <c r="B45" s="36">
        <f t="shared" si="3"/>
        <v>-18.799999999999997</v>
      </c>
      <c r="C45" s="14" t="s">
        <v>5</v>
      </c>
      <c r="D45" s="78">
        <v>118.8</v>
      </c>
      <c r="E45" s="28">
        <v>5</v>
      </c>
      <c r="F45" s="14" t="s">
        <v>5</v>
      </c>
      <c r="G45" s="78">
        <v>118.8</v>
      </c>
      <c r="H45" s="158">
        <v>114.3</v>
      </c>
      <c r="I45" s="14" t="s">
        <v>3</v>
      </c>
      <c r="J45" s="56">
        <v>79.5</v>
      </c>
      <c r="K45">
        <v>5</v>
      </c>
    </row>
    <row r="46" spans="2:11" ht="15.75">
      <c r="B46" s="36">
        <f t="shared" si="3"/>
        <v>-18</v>
      </c>
      <c r="C46" s="14" t="s">
        <v>53</v>
      </c>
      <c r="D46" s="78">
        <v>118</v>
      </c>
      <c r="E46" s="28">
        <v>6</v>
      </c>
      <c r="F46" s="14" t="s">
        <v>53</v>
      </c>
      <c r="G46" s="78">
        <v>118</v>
      </c>
      <c r="H46" s="158">
        <v>114.3</v>
      </c>
      <c r="I46" s="14" t="s">
        <v>7</v>
      </c>
      <c r="J46" s="56">
        <v>79.1</v>
      </c>
      <c r="K46">
        <v>6</v>
      </c>
    </row>
    <row r="47" spans="2:11" ht="15.75">
      <c r="B47" s="36">
        <f t="shared" si="3"/>
        <v>-17.900000000000006</v>
      </c>
      <c r="C47" s="14" t="s">
        <v>8</v>
      </c>
      <c r="D47" s="79">
        <v>117.9</v>
      </c>
      <c r="E47" s="28">
        <v>7</v>
      </c>
      <c r="F47" s="14" t="s">
        <v>8</v>
      </c>
      <c r="G47" s="79">
        <v>117.9</v>
      </c>
      <c r="H47" s="158">
        <v>114.3</v>
      </c>
      <c r="I47" s="14" t="s">
        <v>53</v>
      </c>
      <c r="J47" s="56">
        <v>73.8</v>
      </c>
      <c r="K47">
        <v>7</v>
      </c>
    </row>
    <row r="48" spans="2:11" ht="12.75" customHeight="1">
      <c r="B48" s="36">
        <f t="shared" si="3"/>
        <v>-17</v>
      </c>
      <c r="C48" s="14" t="s">
        <v>2</v>
      </c>
      <c r="D48" s="78">
        <v>117</v>
      </c>
      <c r="E48" s="28">
        <v>8</v>
      </c>
      <c r="F48" s="14" t="s">
        <v>2</v>
      </c>
      <c r="G48" s="78">
        <v>117</v>
      </c>
      <c r="H48" s="158">
        <v>114.3</v>
      </c>
      <c r="I48" s="14" t="s">
        <v>14</v>
      </c>
      <c r="J48" s="56">
        <v>72.5</v>
      </c>
      <c r="K48">
        <v>8</v>
      </c>
    </row>
    <row r="49" spans="2:11" ht="15.75">
      <c r="B49" s="36">
        <f t="shared" si="3"/>
        <v>-14.799999999999997</v>
      </c>
      <c r="C49" s="14" t="s">
        <v>6</v>
      </c>
      <c r="D49" s="78">
        <v>114.8</v>
      </c>
      <c r="E49" s="28">
        <v>9</v>
      </c>
      <c r="F49" s="14" t="s">
        <v>6</v>
      </c>
      <c r="G49" s="78">
        <v>114.8</v>
      </c>
      <c r="H49" s="158">
        <v>114.3</v>
      </c>
      <c r="I49" s="14" t="s">
        <v>6</v>
      </c>
      <c r="J49" s="56">
        <v>72.3</v>
      </c>
      <c r="K49">
        <v>9</v>
      </c>
    </row>
    <row r="50" spans="2:11" ht="12.75" customHeight="1">
      <c r="B50" s="36">
        <f t="shared" si="3"/>
        <v>-14.200000000000003</v>
      </c>
      <c r="C50" s="14" t="s">
        <v>11</v>
      </c>
      <c r="D50" s="78">
        <v>114.2</v>
      </c>
      <c r="E50" s="28">
        <v>10</v>
      </c>
      <c r="F50" s="14" t="s">
        <v>11</v>
      </c>
      <c r="G50" s="78">
        <v>114.2</v>
      </c>
      <c r="H50" s="158">
        <v>114.3</v>
      </c>
      <c r="I50" s="14" t="s">
        <v>12</v>
      </c>
      <c r="J50" s="56">
        <v>65.5</v>
      </c>
      <c r="K50">
        <v>10</v>
      </c>
    </row>
    <row r="51" spans="2:11" ht="15.75">
      <c r="B51" s="36">
        <f t="shared" si="3"/>
        <v>-14</v>
      </c>
      <c r="C51" s="14" t="s">
        <v>7</v>
      </c>
      <c r="D51" s="140">
        <v>114</v>
      </c>
      <c r="E51" s="28">
        <v>11</v>
      </c>
      <c r="F51" s="14" t="s">
        <v>7</v>
      </c>
      <c r="G51" s="140">
        <v>114</v>
      </c>
      <c r="H51" s="158">
        <v>114.3</v>
      </c>
      <c r="I51" s="14" t="s">
        <v>4</v>
      </c>
      <c r="J51" s="56">
        <v>65.4</v>
      </c>
      <c r="K51">
        <v>11</v>
      </c>
    </row>
    <row r="52" spans="2:11" ht="15.75">
      <c r="B52" s="36">
        <f t="shared" si="3"/>
        <v>-13.5</v>
      </c>
      <c r="C52" s="18" t="s">
        <v>1</v>
      </c>
      <c r="D52" s="81">
        <v>113.5</v>
      </c>
      <c r="E52" s="28">
        <v>12</v>
      </c>
      <c r="F52" s="18" t="s">
        <v>1</v>
      </c>
      <c r="G52" s="81">
        <v>113.5</v>
      </c>
      <c r="H52" s="158">
        <v>114.3</v>
      </c>
      <c r="I52" s="14" t="s">
        <v>8</v>
      </c>
      <c r="J52" s="56">
        <v>62.2</v>
      </c>
      <c r="K52">
        <v>12</v>
      </c>
    </row>
    <row r="53" spans="2:11" ht="15.75">
      <c r="B53" s="36">
        <f t="shared" si="3"/>
        <v>-8.299999999999997</v>
      </c>
      <c r="C53" s="14" t="s">
        <v>3</v>
      </c>
      <c r="D53" s="78">
        <v>108.3</v>
      </c>
      <c r="E53" s="28">
        <v>13</v>
      </c>
      <c r="F53" s="14" t="s">
        <v>3</v>
      </c>
      <c r="G53" s="78">
        <v>108.3</v>
      </c>
      <c r="H53" s="158">
        <v>114.3</v>
      </c>
      <c r="I53" s="14" t="s">
        <v>5</v>
      </c>
      <c r="J53" s="56">
        <v>56.6</v>
      </c>
      <c r="K53">
        <v>13</v>
      </c>
    </row>
    <row r="54" spans="2:11" ht="12.75" customHeight="1">
      <c r="B54" s="36">
        <f t="shared" si="3"/>
        <v>-7.5</v>
      </c>
      <c r="C54" s="14" t="s">
        <v>4</v>
      </c>
      <c r="D54" s="78">
        <v>107.5</v>
      </c>
      <c r="E54" s="28">
        <v>14</v>
      </c>
      <c r="F54" s="14" t="s">
        <v>4</v>
      </c>
      <c r="G54" s="78">
        <v>107.5</v>
      </c>
      <c r="H54" s="158">
        <v>114.3</v>
      </c>
      <c r="I54" s="14" t="s">
        <v>10</v>
      </c>
      <c r="J54" s="56">
        <v>53</v>
      </c>
      <c r="K54">
        <v>14</v>
      </c>
    </row>
    <row r="55" spans="3:10" ht="12.75">
      <c r="C55" s="28"/>
      <c r="D55" s="28"/>
      <c r="E55" s="28"/>
      <c r="H55" s="28"/>
      <c r="I55" s="28"/>
      <c r="J55" s="28"/>
    </row>
    <row r="58" spans="3:5" ht="15.75">
      <c r="C58" s="73"/>
      <c r="D58" s="157"/>
      <c r="E58" s="36"/>
    </row>
    <row r="59" spans="3:5" ht="15.75">
      <c r="C59" s="14"/>
      <c r="D59" s="138"/>
      <c r="E59" s="36"/>
    </row>
    <row r="60" spans="3:5" ht="15.75">
      <c r="C60" s="14"/>
      <c r="D60" s="78"/>
      <c r="E60" s="36"/>
    </row>
    <row r="61" spans="3:5" ht="15.75">
      <c r="C61" s="14"/>
      <c r="D61" s="78"/>
      <c r="E61" s="36"/>
    </row>
    <row r="62" spans="3:5" ht="15.75">
      <c r="C62" s="14"/>
      <c r="D62" s="78"/>
      <c r="E62" s="36"/>
    </row>
    <row r="63" spans="3:5" ht="15.75">
      <c r="C63" s="14"/>
      <c r="D63" s="79"/>
      <c r="E63" s="36"/>
    </row>
    <row r="64" spans="3:5" ht="15.75">
      <c r="C64" s="14"/>
      <c r="D64" s="78"/>
      <c r="E64" s="36"/>
    </row>
    <row r="65" spans="3:5" ht="15.75">
      <c r="C65" s="14"/>
      <c r="D65" s="78"/>
      <c r="E65" s="36"/>
    </row>
    <row r="66" spans="3:5" ht="15.75">
      <c r="C66" s="14"/>
      <c r="D66" s="78"/>
      <c r="E66" s="36"/>
    </row>
    <row r="67" spans="3:5" ht="15.75">
      <c r="C67" s="14"/>
      <c r="D67" s="140"/>
      <c r="E67" s="36"/>
    </row>
    <row r="68" spans="3:5" ht="15.75">
      <c r="C68" s="14"/>
      <c r="D68" s="78"/>
      <c r="E68" s="36"/>
    </row>
    <row r="69" spans="3:5" ht="15.75">
      <c r="C69" s="14"/>
      <c r="D69" s="78"/>
      <c r="E69" s="36"/>
    </row>
    <row r="70" spans="3:5" ht="15.75">
      <c r="C70" s="14"/>
      <c r="D70" s="78"/>
      <c r="E70" s="36"/>
    </row>
    <row r="71" spans="3:5" ht="15.75">
      <c r="C71" s="18"/>
      <c r="D71" s="81"/>
      <c r="E71" s="36"/>
    </row>
    <row r="72" spans="3:4" ht="12.75">
      <c r="C72" s="11"/>
      <c r="D72" s="1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&amp;R12</oddHeader>
  </headerFooter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J16" sqref="J16:J17"/>
    </sheetView>
  </sheetViews>
  <sheetFormatPr defaultColWidth="9.33203125" defaultRowHeight="12.75"/>
  <cols>
    <col min="1" max="1" width="25.33203125" style="0" customWidth="1"/>
    <col min="2" max="2" width="13.5" style="0" customWidth="1"/>
    <col min="3" max="3" width="17.33203125" style="0" customWidth="1"/>
    <col min="4" max="4" width="15.83203125" style="0" customWidth="1"/>
    <col min="5" max="5" width="16.33203125" style="0" customWidth="1"/>
    <col min="6" max="6" width="14.66015625" style="0" customWidth="1"/>
    <col min="13" max="13" width="20.16015625" style="0" customWidth="1"/>
    <col min="14" max="14" width="18" style="0" customWidth="1"/>
  </cols>
  <sheetData>
    <row r="1" spans="1:6" ht="39.75" customHeight="1">
      <c r="A1" s="263" t="s">
        <v>42</v>
      </c>
      <c r="B1" s="263"/>
      <c r="C1" s="259"/>
      <c r="D1" s="259"/>
      <c r="E1" s="259"/>
      <c r="F1" s="259"/>
    </row>
    <row r="2" spans="1:6" ht="146.25" customHeight="1">
      <c r="A2" s="61" t="s">
        <v>15</v>
      </c>
      <c r="B2" s="62"/>
      <c r="C2" s="63" t="s">
        <v>73</v>
      </c>
      <c r="D2" s="63" t="s">
        <v>54</v>
      </c>
      <c r="E2" s="63" t="s">
        <v>55</v>
      </c>
      <c r="F2" s="63" t="s">
        <v>56</v>
      </c>
    </row>
    <row r="3" spans="1:6" ht="18.75">
      <c r="A3" s="256" t="s">
        <v>2</v>
      </c>
      <c r="B3" s="17">
        <v>2010</v>
      </c>
      <c r="C3" s="92">
        <v>9</v>
      </c>
      <c r="D3" s="92">
        <v>8</v>
      </c>
      <c r="E3" s="92">
        <v>7</v>
      </c>
      <c r="F3" s="92">
        <v>9</v>
      </c>
    </row>
    <row r="4" spans="1:6" ht="15.75">
      <c r="A4" s="257"/>
      <c r="B4" s="24">
        <v>2009</v>
      </c>
      <c r="C4" s="93">
        <v>6</v>
      </c>
      <c r="D4" s="93">
        <v>3</v>
      </c>
      <c r="E4" s="93">
        <v>5</v>
      </c>
      <c r="F4" s="93">
        <v>11</v>
      </c>
    </row>
    <row r="5" spans="1:6" ht="18.75">
      <c r="A5" s="256" t="s">
        <v>17</v>
      </c>
      <c r="B5" s="17">
        <v>2010</v>
      </c>
      <c r="C5" s="92">
        <v>1</v>
      </c>
      <c r="D5" s="92">
        <v>12</v>
      </c>
      <c r="E5" s="92">
        <v>13</v>
      </c>
      <c r="F5" s="92">
        <v>4</v>
      </c>
    </row>
    <row r="6" spans="1:6" ht="15.75">
      <c r="A6" s="257"/>
      <c r="B6" s="24">
        <v>2009</v>
      </c>
      <c r="C6" s="93">
        <v>11</v>
      </c>
      <c r="D6" s="93">
        <v>14</v>
      </c>
      <c r="E6" s="93">
        <v>14</v>
      </c>
      <c r="F6" s="93">
        <v>6</v>
      </c>
    </row>
    <row r="7" spans="1:6" ht="18.75">
      <c r="A7" s="256" t="s">
        <v>12</v>
      </c>
      <c r="B7" s="17">
        <v>2010</v>
      </c>
      <c r="C7" s="92">
        <v>6</v>
      </c>
      <c r="D7" s="92">
        <v>6</v>
      </c>
      <c r="E7" s="92">
        <v>2</v>
      </c>
      <c r="F7" s="92">
        <v>1</v>
      </c>
    </row>
    <row r="8" spans="1:6" ht="15.75">
      <c r="A8" s="257"/>
      <c r="B8" s="24">
        <v>2009</v>
      </c>
      <c r="C8" s="93">
        <v>9</v>
      </c>
      <c r="D8" s="93">
        <v>5</v>
      </c>
      <c r="E8" s="93">
        <v>4</v>
      </c>
      <c r="F8" s="93">
        <v>8</v>
      </c>
    </row>
    <row r="9" spans="1:6" ht="18.75">
      <c r="A9" s="256" t="s">
        <v>6</v>
      </c>
      <c r="B9" s="17">
        <v>2010</v>
      </c>
      <c r="C9" s="92">
        <v>3</v>
      </c>
      <c r="D9" s="92">
        <v>1</v>
      </c>
      <c r="E9" s="92">
        <v>1</v>
      </c>
      <c r="F9" s="92">
        <v>8</v>
      </c>
    </row>
    <row r="10" spans="1:6" ht="15.75">
      <c r="A10" s="257"/>
      <c r="B10" s="24">
        <v>2009</v>
      </c>
      <c r="C10" s="93">
        <v>7</v>
      </c>
      <c r="D10" s="93">
        <v>4</v>
      </c>
      <c r="E10" s="93">
        <v>3</v>
      </c>
      <c r="F10" s="93">
        <v>9</v>
      </c>
    </row>
    <row r="11" spans="1:18" s="64" customFormat="1" ht="18.75">
      <c r="A11" s="260" t="s">
        <v>1</v>
      </c>
      <c r="B11" s="17">
        <v>2010</v>
      </c>
      <c r="C11" s="127">
        <v>11</v>
      </c>
      <c r="D11" s="127">
        <v>3</v>
      </c>
      <c r="E11" s="127">
        <v>6</v>
      </c>
      <c r="F11" s="127">
        <v>10</v>
      </c>
      <c r="M11" s="65"/>
      <c r="N11" s="65"/>
      <c r="O11" s="65"/>
      <c r="P11" s="65"/>
      <c r="Q11" s="65"/>
      <c r="R11" s="65"/>
    </row>
    <row r="12" spans="1:18" s="64" customFormat="1" ht="15.75">
      <c r="A12" s="261"/>
      <c r="B12" s="24">
        <v>2009</v>
      </c>
      <c r="C12" s="121">
        <v>1</v>
      </c>
      <c r="D12" s="121">
        <v>6</v>
      </c>
      <c r="E12" s="121">
        <v>10</v>
      </c>
      <c r="F12" s="121">
        <v>13</v>
      </c>
      <c r="M12" s="65"/>
      <c r="N12" s="65"/>
      <c r="O12" s="65"/>
      <c r="P12" s="65"/>
      <c r="Q12" s="65"/>
      <c r="R12" s="65"/>
    </row>
    <row r="13" spans="1:18" ht="18.75">
      <c r="A13" s="256" t="s">
        <v>4</v>
      </c>
      <c r="B13" s="17">
        <v>2010</v>
      </c>
      <c r="C13" s="92">
        <v>12</v>
      </c>
      <c r="D13" s="92">
        <v>9</v>
      </c>
      <c r="E13" s="92">
        <v>5</v>
      </c>
      <c r="F13" s="92">
        <v>3</v>
      </c>
      <c r="M13" s="5"/>
      <c r="N13" s="5"/>
      <c r="O13" s="5"/>
      <c r="P13" s="5"/>
      <c r="Q13" s="5"/>
      <c r="R13" s="5"/>
    </row>
    <row r="14" spans="1:18" ht="15.75">
      <c r="A14" s="257"/>
      <c r="B14" s="24">
        <v>2009</v>
      </c>
      <c r="C14" s="93">
        <v>12</v>
      </c>
      <c r="D14" s="93">
        <v>6</v>
      </c>
      <c r="E14" s="93">
        <v>7</v>
      </c>
      <c r="F14" s="93">
        <v>2</v>
      </c>
      <c r="M14" s="5"/>
      <c r="N14" s="5"/>
      <c r="O14" s="5"/>
      <c r="P14" s="5"/>
      <c r="Q14" s="5"/>
      <c r="R14" s="5"/>
    </row>
    <row r="15" spans="1:18" ht="18.75">
      <c r="A15" s="256" t="s">
        <v>14</v>
      </c>
      <c r="B15" s="17">
        <v>2010</v>
      </c>
      <c r="C15" s="92">
        <v>7</v>
      </c>
      <c r="D15" s="92">
        <v>4</v>
      </c>
      <c r="E15" s="92">
        <v>11</v>
      </c>
      <c r="F15" s="92">
        <v>11</v>
      </c>
      <c r="M15" s="5"/>
      <c r="N15" s="5"/>
      <c r="O15" s="5"/>
      <c r="P15" s="5"/>
      <c r="Q15" s="5"/>
      <c r="R15" s="5"/>
    </row>
    <row r="16" spans="1:18" ht="15.75">
      <c r="A16" s="257"/>
      <c r="B16" s="24">
        <v>2009</v>
      </c>
      <c r="C16" s="93">
        <v>5</v>
      </c>
      <c r="D16" s="93">
        <v>8</v>
      </c>
      <c r="E16" s="93">
        <v>8</v>
      </c>
      <c r="F16" s="93">
        <v>14</v>
      </c>
      <c r="M16" s="5"/>
      <c r="N16" s="5"/>
      <c r="O16" s="5"/>
      <c r="P16" s="5"/>
      <c r="Q16" s="5"/>
      <c r="R16" s="5"/>
    </row>
    <row r="17" spans="1:17" ht="18.75">
      <c r="A17" s="256" t="s">
        <v>7</v>
      </c>
      <c r="B17" s="17">
        <v>2010</v>
      </c>
      <c r="C17" s="92">
        <v>4</v>
      </c>
      <c r="D17" s="92">
        <v>5</v>
      </c>
      <c r="E17" s="92">
        <v>12</v>
      </c>
      <c r="F17" s="92">
        <v>2</v>
      </c>
      <c r="M17" s="65"/>
      <c r="N17" s="65"/>
      <c r="O17" s="65"/>
      <c r="P17" s="65"/>
      <c r="Q17" s="65"/>
    </row>
    <row r="18" spans="1:17" ht="15.75">
      <c r="A18" s="257"/>
      <c r="B18" s="24">
        <v>2009</v>
      </c>
      <c r="C18" s="93">
        <v>10</v>
      </c>
      <c r="D18" s="93">
        <v>11</v>
      </c>
      <c r="E18" s="93">
        <v>13</v>
      </c>
      <c r="F18" s="93">
        <v>3</v>
      </c>
      <c r="M18" s="65"/>
      <c r="N18" s="65"/>
      <c r="O18" s="65"/>
      <c r="P18" s="65"/>
      <c r="Q18" s="65"/>
    </row>
    <row r="19" spans="1:17" ht="18.75">
      <c r="A19" s="256" t="s">
        <v>8</v>
      </c>
      <c r="B19" s="17">
        <v>2010</v>
      </c>
      <c r="C19" s="92">
        <v>7</v>
      </c>
      <c r="D19" s="92">
        <v>10</v>
      </c>
      <c r="E19" s="92">
        <v>4</v>
      </c>
      <c r="F19" s="92">
        <v>6</v>
      </c>
      <c r="M19" s="5"/>
      <c r="N19" s="5"/>
      <c r="O19" s="5"/>
      <c r="P19" s="5"/>
      <c r="Q19" s="5"/>
    </row>
    <row r="20" spans="1:17" ht="15.75">
      <c r="A20" s="257"/>
      <c r="B20" s="24">
        <v>2009</v>
      </c>
      <c r="C20" s="93">
        <v>7</v>
      </c>
      <c r="D20" s="93">
        <v>12</v>
      </c>
      <c r="E20" s="93">
        <v>12</v>
      </c>
      <c r="F20" s="93">
        <v>10</v>
      </c>
      <c r="M20" s="5"/>
      <c r="N20" s="5"/>
      <c r="O20" s="5"/>
      <c r="P20" s="5"/>
      <c r="Q20" s="5"/>
    </row>
    <row r="21" spans="1:17" ht="18.75">
      <c r="A21" s="256" t="s">
        <v>3</v>
      </c>
      <c r="B21" s="17">
        <v>2010</v>
      </c>
      <c r="C21" s="92">
        <v>10</v>
      </c>
      <c r="D21" s="92">
        <v>7</v>
      </c>
      <c r="E21" s="92">
        <v>9</v>
      </c>
      <c r="F21" s="92">
        <v>12</v>
      </c>
      <c r="M21" s="5"/>
      <c r="N21" s="5"/>
      <c r="O21" s="5"/>
      <c r="P21" s="5"/>
      <c r="Q21" s="5"/>
    </row>
    <row r="22" spans="1:17" ht="15.75">
      <c r="A22" s="257"/>
      <c r="B22" s="24">
        <v>2009</v>
      </c>
      <c r="C22" s="93">
        <v>2</v>
      </c>
      <c r="D22" s="93">
        <v>2</v>
      </c>
      <c r="E22" s="93">
        <v>2</v>
      </c>
      <c r="F22" s="93">
        <v>7</v>
      </c>
      <c r="M22" s="5"/>
      <c r="N22" s="5"/>
      <c r="O22" s="5"/>
      <c r="P22" s="5"/>
      <c r="Q22" s="5"/>
    </row>
    <row r="23" spans="1:17" ht="18.75">
      <c r="A23" s="256" t="s">
        <v>11</v>
      </c>
      <c r="B23" s="17">
        <v>2010</v>
      </c>
      <c r="C23" s="92">
        <v>2</v>
      </c>
      <c r="D23" s="92">
        <v>14</v>
      </c>
      <c r="E23" s="92">
        <v>10</v>
      </c>
      <c r="F23" s="92">
        <v>5</v>
      </c>
      <c r="M23" s="5"/>
      <c r="N23" s="5"/>
      <c r="O23" s="5"/>
      <c r="P23" s="5"/>
      <c r="Q23" s="5"/>
    </row>
    <row r="24" spans="1:17" ht="15.75">
      <c r="A24" s="257"/>
      <c r="B24" s="24">
        <v>2009</v>
      </c>
      <c r="C24" s="93">
        <v>8</v>
      </c>
      <c r="D24" s="93">
        <v>10</v>
      </c>
      <c r="E24" s="93">
        <v>9</v>
      </c>
      <c r="F24" s="93">
        <v>1</v>
      </c>
      <c r="M24" s="5"/>
      <c r="N24" s="5"/>
      <c r="O24" s="5"/>
      <c r="P24" s="5"/>
      <c r="Q24" s="5"/>
    </row>
    <row r="25" spans="1:17" ht="18.75">
      <c r="A25" s="256" t="s">
        <v>5</v>
      </c>
      <c r="B25" s="17">
        <v>2010</v>
      </c>
      <c r="C25" s="92">
        <v>13</v>
      </c>
      <c r="D25" s="92">
        <v>13</v>
      </c>
      <c r="E25" s="92">
        <v>8</v>
      </c>
      <c r="F25" s="92">
        <v>13</v>
      </c>
      <c r="M25" s="5"/>
      <c r="N25" s="5"/>
      <c r="O25" s="5"/>
      <c r="P25" s="5"/>
      <c r="Q25" s="5"/>
    </row>
    <row r="26" spans="1:17" ht="15.75">
      <c r="A26" s="257"/>
      <c r="B26" s="24">
        <v>2009</v>
      </c>
      <c r="C26" s="93">
        <v>13</v>
      </c>
      <c r="D26" s="93">
        <v>7</v>
      </c>
      <c r="E26" s="93">
        <v>11</v>
      </c>
      <c r="F26" s="93">
        <v>12</v>
      </c>
      <c r="M26" s="5"/>
      <c r="N26" s="5"/>
      <c r="O26" s="5"/>
      <c r="P26" s="5"/>
      <c r="Q26" s="5"/>
    </row>
    <row r="27" spans="1:17" ht="18.75">
      <c r="A27" s="256" t="s">
        <v>9</v>
      </c>
      <c r="B27" s="17">
        <v>2010</v>
      </c>
      <c r="C27" s="92">
        <v>8</v>
      </c>
      <c r="D27" s="92">
        <v>2</v>
      </c>
      <c r="E27" s="92">
        <v>1</v>
      </c>
      <c r="F27" s="92">
        <v>7</v>
      </c>
      <c r="M27" s="5"/>
      <c r="N27" s="5"/>
      <c r="O27" s="5"/>
      <c r="P27" s="5"/>
      <c r="Q27" s="5"/>
    </row>
    <row r="28" spans="1:17" ht="15.75">
      <c r="A28" s="257"/>
      <c r="B28" s="24">
        <v>2009</v>
      </c>
      <c r="C28" s="93">
        <v>4</v>
      </c>
      <c r="D28" s="93">
        <v>1</v>
      </c>
      <c r="E28" s="93">
        <v>1</v>
      </c>
      <c r="F28" s="93">
        <v>4</v>
      </c>
      <c r="M28" s="5"/>
      <c r="N28" s="5"/>
      <c r="O28" s="5"/>
      <c r="P28" s="5"/>
      <c r="Q28" s="5"/>
    </row>
    <row r="29" spans="1:17" ht="18.75">
      <c r="A29" s="256" t="s">
        <v>10</v>
      </c>
      <c r="B29" s="17">
        <v>2010</v>
      </c>
      <c r="C29" s="92">
        <v>5</v>
      </c>
      <c r="D29" s="92">
        <v>11</v>
      </c>
      <c r="E29" s="92">
        <v>3</v>
      </c>
      <c r="F29" s="92">
        <v>4</v>
      </c>
      <c r="M29" s="5"/>
      <c r="N29" s="5"/>
      <c r="O29" s="5"/>
      <c r="P29" s="5"/>
      <c r="Q29" s="5"/>
    </row>
    <row r="30" spans="1:14" ht="15.75">
      <c r="A30" s="257"/>
      <c r="B30" s="24">
        <v>2009</v>
      </c>
      <c r="C30" s="93">
        <v>3</v>
      </c>
      <c r="D30" s="93">
        <v>13</v>
      </c>
      <c r="E30" s="93">
        <v>6</v>
      </c>
      <c r="F30" s="93">
        <v>5</v>
      </c>
      <c r="M30" s="65"/>
      <c r="N30" s="65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9:A10"/>
    <mergeCell ref="A11:A12"/>
    <mergeCell ref="A1:F1"/>
    <mergeCell ref="A3:A4"/>
    <mergeCell ref="A5:A6"/>
    <mergeCell ref="A7:A8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zoomScale="150" zoomScaleNormal="150" workbookViewId="0" topLeftCell="A1">
      <selection activeCell="D2" sqref="D2:F2"/>
    </sheetView>
  </sheetViews>
  <sheetFormatPr defaultColWidth="9.33203125" defaultRowHeight="12.75"/>
  <cols>
    <col min="1" max="1" width="4.83203125" style="0" customWidth="1"/>
    <col min="3" max="3" width="21.16015625" style="0" customWidth="1"/>
    <col min="4" max="4" width="19" style="0" customWidth="1"/>
    <col min="5" max="5" width="15" style="0" customWidth="1"/>
    <col min="6" max="6" width="21.66015625" style="0" customWidth="1"/>
    <col min="7" max="7" width="14.33203125" style="0" customWidth="1"/>
    <col min="8" max="8" width="8" style="0" hidden="1" customWidth="1"/>
    <col min="9" max="9" width="8" style="0" customWidth="1"/>
    <col min="10" max="10" width="19" style="0" customWidth="1"/>
    <col min="11" max="11" width="16.66015625" style="0" customWidth="1"/>
    <col min="14" max="14" width="17.66015625" style="0" customWidth="1"/>
  </cols>
  <sheetData>
    <row r="1" spans="1:15" ht="19.5" customHeight="1">
      <c r="A1" s="262" t="s">
        <v>73</v>
      </c>
      <c r="B1" s="262"/>
      <c r="C1" s="262"/>
      <c r="D1" s="262"/>
      <c r="E1" s="262"/>
      <c r="F1" s="262"/>
      <c r="G1" s="262"/>
      <c r="H1" s="262"/>
      <c r="I1" s="155"/>
      <c r="J1" s="155"/>
      <c r="K1" s="16"/>
      <c r="L1" s="16"/>
      <c r="M1" s="16"/>
      <c r="N1" s="66"/>
      <c r="O1" s="66"/>
    </row>
    <row r="2" spans="1:11" ht="69" customHeight="1">
      <c r="A2" s="1"/>
      <c r="B2" s="1"/>
      <c r="C2" s="11"/>
      <c r="D2" s="231" t="s">
        <v>74</v>
      </c>
      <c r="E2" s="55" t="s">
        <v>104</v>
      </c>
      <c r="F2" s="12" t="s">
        <v>105</v>
      </c>
      <c r="K2" s="35"/>
    </row>
    <row r="3" spans="3:22" ht="19.5" customHeight="1">
      <c r="C3" s="67" t="s">
        <v>2</v>
      </c>
      <c r="D3" s="221">
        <v>101.4</v>
      </c>
      <c r="E3" s="232">
        <v>102.8</v>
      </c>
      <c r="F3" s="226">
        <f>(E3-100+D3)-100</f>
        <v>4.200000000000003</v>
      </c>
      <c r="H3" s="162"/>
      <c r="I3" s="162"/>
      <c r="J3" s="162"/>
      <c r="L3" s="163"/>
      <c r="M3" s="163"/>
      <c r="N3" s="163"/>
      <c r="O3" s="163"/>
      <c r="P3" s="164"/>
      <c r="Q3" s="165"/>
      <c r="R3" s="163"/>
      <c r="S3" s="163"/>
      <c r="T3" s="163"/>
      <c r="U3" s="163"/>
      <c r="V3" s="163"/>
    </row>
    <row r="4" spans="3:10" ht="19.5" customHeight="1">
      <c r="C4" s="67" t="s">
        <v>17</v>
      </c>
      <c r="D4" s="224">
        <v>119</v>
      </c>
      <c r="E4" s="232">
        <v>96.1</v>
      </c>
      <c r="F4" s="226">
        <f aca="true" t="shared" si="0" ref="F4:F16">(E4-100+D4)-100</f>
        <v>15.099999999999994</v>
      </c>
      <c r="H4" s="162"/>
      <c r="I4" s="162"/>
      <c r="J4" s="162"/>
    </row>
    <row r="5" spans="3:10" ht="19.5" customHeight="1">
      <c r="C5" s="67" t="s">
        <v>12</v>
      </c>
      <c r="D5" s="224">
        <v>106.5</v>
      </c>
      <c r="E5" s="226">
        <v>102.9</v>
      </c>
      <c r="F5" s="226">
        <f t="shared" si="0"/>
        <v>9.400000000000006</v>
      </c>
      <c r="H5" s="162"/>
      <c r="I5" s="162"/>
      <c r="J5" s="162"/>
    </row>
    <row r="6" spans="3:10" ht="19.5" customHeight="1">
      <c r="C6" s="67" t="s">
        <v>6</v>
      </c>
      <c r="D6" s="221">
        <v>107.9</v>
      </c>
      <c r="E6" s="232">
        <v>101.8</v>
      </c>
      <c r="F6" s="226">
        <f t="shared" si="0"/>
        <v>9.700000000000003</v>
      </c>
      <c r="H6" s="162"/>
      <c r="I6" s="162"/>
      <c r="J6" s="162"/>
    </row>
    <row r="7" spans="3:10" ht="19.5" customHeight="1">
      <c r="C7" s="69" t="s">
        <v>1</v>
      </c>
      <c r="D7" s="227">
        <v>97.8</v>
      </c>
      <c r="E7" s="229">
        <v>111.3</v>
      </c>
      <c r="F7" s="229">
        <f t="shared" si="0"/>
        <v>9.099999999999994</v>
      </c>
      <c r="H7" s="162"/>
      <c r="I7" s="162"/>
      <c r="J7" s="162"/>
    </row>
    <row r="8" spans="3:10" ht="19.5" customHeight="1">
      <c r="C8" s="67" t="s">
        <v>4</v>
      </c>
      <c r="D8" s="221">
        <v>97.7</v>
      </c>
      <c r="E8" s="232">
        <v>102.5</v>
      </c>
      <c r="F8" s="226">
        <f t="shared" si="0"/>
        <v>0.20000000000000284</v>
      </c>
      <c r="H8" s="162"/>
      <c r="I8" s="162"/>
      <c r="J8" s="162"/>
    </row>
    <row r="9" spans="3:10" ht="19.5" customHeight="1">
      <c r="C9" s="67" t="s">
        <v>14</v>
      </c>
      <c r="D9" s="221">
        <v>104.7</v>
      </c>
      <c r="E9" s="232">
        <v>103.2</v>
      </c>
      <c r="F9" s="226">
        <f t="shared" si="0"/>
        <v>7.900000000000006</v>
      </c>
      <c r="H9" s="162"/>
      <c r="I9" s="162"/>
      <c r="J9" s="162"/>
    </row>
    <row r="10" spans="3:10" ht="19.5" customHeight="1">
      <c r="C10" s="67" t="s">
        <v>60</v>
      </c>
      <c r="D10" s="230">
        <v>107.6</v>
      </c>
      <c r="E10" s="232">
        <v>98.2</v>
      </c>
      <c r="F10" s="226">
        <f t="shared" si="0"/>
        <v>5.799999999999997</v>
      </c>
      <c r="H10" s="162"/>
      <c r="I10" s="162"/>
      <c r="J10" s="162"/>
    </row>
    <row r="11" spans="3:10" ht="19.5" customHeight="1">
      <c r="C11" s="67" t="s">
        <v>61</v>
      </c>
      <c r="D11" s="230">
        <v>104.7</v>
      </c>
      <c r="E11" s="232">
        <v>97.6</v>
      </c>
      <c r="F11" s="226">
        <f t="shared" si="0"/>
        <v>2.299999999999997</v>
      </c>
      <c r="H11" s="162"/>
      <c r="I11" s="162"/>
      <c r="J11" s="162"/>
    </row>
    <row r="12" spans="3:10" ht="19.5" customHeight="1">
      <c r="C12" s="67" t="s">
        <v>62</v>
      </c>
      <c r="D12" s="221">
        <v>100.6</v>
      </c>
      <c r="E12" s="232">
        <v>103.7</v>
      </c>
      <c r="F12" s="226">
        <f t="shared" si="0"/>
        <v>4.299999999999997</v>
      </c>
      <c r="H12" s="162"/>
      <c r="I12" s="162"/>
      <c r="J12" s="162"/>
    </row>
    <row r="13" spans="3:10" ht="19.5" customHeight="1">
      <c r="C13" s="67" t="s">
        <v>63</v>
      </c>
      <c r="D13" s="221">
        <v>109.6</v>
      </c>
      <c r="E13" s="232">
        <v>102.9</v>
      </c>
      <c r="F13" s="226">
        <f t="shared" si="0"/>
        <v>12.5</v>
      </c>
      <c r="H13" s="162"/>
      <c r="I13" s="162"/>
      <c r="J13" s="162"/>
    </row>
    <row r="14" spans="3:10" ht="19.5" customHeight="1">
      <c r="C14" s="67" t="s">
        <v>64</v>
      </c>
      <c r="D14" s="221">
        <v>92.8</v>
      </c>
      <c r="E14" s="232">
        <v>95.5</v>
      </c>
      <c r="F14" s="226">
        <f t="shared" si="0"/>
        <v>-11.700000000000003</v>
      </c>
      <c r="H14" s="162"/>
      <c r="I14" s="162"/>
      <c r="J14" s="162"/>
    </row>
    <row r="15" spans="3:10" ht="19.5" customHeight="1">
      <c r="C15" s="67" t="s">
        <v>9</v>
      </c>
      <c r="D15" s="221">
        <v>102.7</v>
      </c>
      <c r="E15" s="232">
        <v>104.7</v>
      </c>
      <c r="F15" s="226">
        <f t="shared" si="0"/>
        <v>7.400000000000006</v>
      </c>
      <c r="H15" s="166"/>
      <c r="I15" s="166"/>
      <c r="J15" s="166"/>
    </row>
    <row r="16" spans="3:10" ht="19.5" customHeight="1">
      <c r="C16" s="67" t="s">
        <v>65</v>
      </c>
      <c r="D16" s="221">
        <v>107.5</v>
      </c>
      <c r="E16" s="232">
        <v>105.4</v>
      </c>
      <c r="F16" s="226">
        <f t="shared" si="0"/>
        <v>12.900000000000006</v>
      </c>
      <c r="H16" s="162"/>
      <c r="I16" s="162"/>
      <c r="J16" s="16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L24" s="2"/>
    </row>
    <row r="25" ht="19.5" customHeight="1">
      <c r="L25" s="2"/>
    </row>
    <row r="26" ht="19.5" customHeight="1">
      <c r="L26" s="2"/>
    </row>
    <row r="27" ht="19.5" customHeight="1">
      <c r="L27" s="3"/>
    </row>
    <row r="28" ht="19.5" customHeight="1">
      <c r="L28" s="2"/>
    </row>
    <row r="29" ht="19.5" customHeight="1">
      <c r="L29" s="2"/>
    </row>
    <row r="30" ht="19.5" customHeight="1">
      <c r="L30" s="2"/>
    </row>
    <row r="31" ht="19.5" customHeight="1">
      <c r="L31" s="2"/>
    </row>
    <row r="32" ht="19.5" customHeight="1">
      <c r="L32" s="2"/>
    </row>
    <row r="33" ht="19.5" customHeight="1">
      <c r="L33" s="2"/>
    </row>
    <row r="34" ht="19.5" customHeight="1">
      <c r="L34" s="2"/>
    </row>
    <row r="35" ht="19.5" customHeight="1">
      <c r="L35" s="2"/>
    </row>
    <row r="36" ht="19.5" customHeight="1">
      <c r="L36" s="2"/>
    </row>
    <row r="37" ht="19.5" customHeight="1">
      <c r="L37" s="2"/>
    </row>
    <row r="38" ht="19.5" customHeight="1"/>
    <row r="39" spans="4:11" ht="19.5" customHeight="1">
      <c r="D39">
        <v>2010</v>
      </c>
      <c r="E39">
        <v>2010</v>
      </c>
      <c r="G39">
        <v>2010</v>
      </c>
      <c r="K39">
        <v>2009</v>
      </c>
    </row>
    <row r="40" spans="3:16" ht="15.75">
      <c r="C40" t="s">
        <v>15</v>
      </c>
      <c r="D40" t="s">
        <v>75</v>
      </c>
      <c r="E40" s="35" t="s">
        <v>16</v>
      </c>
      <c r="F40" t="s">
        <v>15</v>
      </c>
      <c r="G40" t="s">
        <v>69</v>
      </c>
      <c r="H40" t="s">
        <v>13</v>
      </c>
      <c r="I40" t="s">
        <v>103</v>
      </c>
      <c r="K40" t="s">
        <v>69</v>
      </c>
      <c r="L40" t="s">
        <v>16</v>
      </c>
      <c r="N40" s="167"/>
      <c r="O40" s="168"/>
      <c r="P40" s="35"/>
    </row>
    <row r="41" spans="3:15" ht="15.75">
      <c r="C41" s="67" t="s">
        <v>17</v>
      </c>
      <c r="D41" s="138">
        <v>119</v>
      </c>
      <c r="E41">
        <v>1</v>
      </c>
      <c r="F41" s="67" t="s">
        <v>17</v>
      </c>
      <c r="G41" s="138">
        <v>119</v>
      </c>
      <c r="H41" s="160">
        <v>108.3</v>
      </c>
      <c r="I41" s="160">
        <v>108.3</v>
      </c>
      <c r="J41" s="69" t="s">
        <v>1</v>
      </c>
      <c r="K41" s="173">
        <v>112.8</v>
      </c>
      <c r="L41">
        <v>1</v>
      </c>
      <c r="N41" s="162"/>
      <c r="O41" s="163"/>
    </row>
    <row r="42" spans="3:15" ht="15.75">
      <c r="C42" s="67" t="s">
        <v>63</v>
      </c>
      <c r="D42" s="78">
        <v>109.6</v>
      </c>
      <c r="E42">
        <v>2</v>
      </c>
      <c r="F42" s="67" t="s">
        <v>63</v>
      </c>
      <c r="G42" s="78">
        <v>109.6</v>
      </c>
      <c r="H42" s="160">
        <v>108.3</v>
      </c>
      <c r="I42" s="160">
        <v>108.3</v>
      </c>
      <c r="J42" s="67" t="s">
        <v>62</v>
      </c>
      <c r="K42" s="68">
        <v>106.4</v>
      </c>
      <c r="L42">
        <v>2</v>
      </c>
      <c r="N42" s="162"/>
      <c r="O42" s="163"/>
    </row>
    <row r="43" spans="3:15" ht="15.75">
      <c r="C43" s="67" t="s">
        <v>6</v>
      </c>
      <c r="D43" s="78">
        <v>107.9</v>
      </c>
      <c r="E43">
        <v>3</v>
      </c>
      <c r="F43" s="67" t="s">
        <v>6</v>
      </c>
      <c r="G43" s="78">
        <v>107.9</v>
      </c>
      <c r="H43" s="160">
        <v>108.3</v>
      </c>
      <c r="I43" s="160">
        <v>108.3</v>
      </c>
      <c r="J43" s="67" t="s">
        <v>65</v>
      </c>
      <c r="K43" s="68">
        <v>105.9</v>
      </c>
      <c r="L43">
        <v>3</v>
      </c>
      <c r="N43" s="162"/>
      <c r="O43" s="163"/>
    </row>
    <row r="44" spans="3:15" ht="15.75">
      <c r="C44" s="67" t="s">
        <v>60</v>
      </c>
      <c r="D44" s="140">
        <v>107.6</v>
      </c>
      <c r="E44">
        <v>4</v>
      </c>
      <c r="F44" s="67" t="s">
        <v>60</v>
      </c>
      <c r="G44" s="140">
        <v>107.6</v>
      </c>
      <c r="H44" s="160">
        <v>108.3</v>
      </c>
      <c r="I44" s="160">
        <v>108.3</v>
      </c>
      <c r="J44" s="67" t="s">
        <v>9</v>
      </c>
      <c r="K44" s="68">
        <v>105.5</v>
      </c>
      <c r="L44">
        <v>4</v>
      </c>
      <c r="N44" s="162"/>
      <c r="O44" s="163"/>
    </row>
    <row r="45" spans="3:15" ht="15.75">
      <c r="C45" s="67" t="s">
        <v>65</v>
      </c>
      <c r="D45" s="78">
        <v>107.5</v>
      </c>
      <c r="E45">
        <v>5</v>
      </c>
      <c r="F45" s="67" t="s">
        <v>65</v>
      </c>
      <c r="G45" s="78">
        <v>107.5</v>
      </c>
      <c r="H45" s="160">
        <v>108.3</v>
      </c>
      <c r="I45" s="160">
        <v>108.3</v>
      </c>
      <c r="J45" s="67" t="s">
        <v>14</v>
      </c>
      <c r="K45" s="68">
        <v>103.3</v>
      </c>
      <c r="L45">
        <v>5</v>
      </c>
      <c r="N45" s="162"/>
      <c r="O45" s="163"/>
    </row>
    <row r="46" spans="3:15" ht="15.75">
      <c r="C46" s="67" t="s">
        <v>12</v>
      </c>
      <c r="D46" s="139">
        <v>106.5</v>
      </c>
      <c r="E46">
        <v>6</v>
      </c>
      <c r="F46" s="67" t="s">
        <v>12</v>
      </c>
      <c r="G46" s="139">
        <v>106.5</v>
      </c>
      <c r="H46" s="160">
        <v>108.3</v>
      </c>
      <c r="I46" s="160">
        <v>108.3</v>
      </c>
      <c r="J46" s="67" t="s">
        <v>2</v>
      </c>
      <c r="K46" s="68">
        <v>102.8</v>
      </c>
      <c r="L46">
        <v>6</v>
      </c>
      <c r="N46" s="162"/>
      <c r="O46" s="174"/>
    </row>
    <row r="47" spans="3:15" ht="15.75">
      <c r="C47" s="67" t="s">
        <v>14</v>
      </c>
      <c r="D47" s="78">
        <v>104.7</v>
      </c>
      <c r="E47">
        <v>7</v>
      </c>
      <c r="F47" s="67" t="s">
        <v>14</v>
      </c>
      <c r="G47" s="78">
        <v>104.7</v>
      </c>
      <c r="H47" s="160">
        <v>108.3</v>
      </c>
      <c r="I47" s="160">
        <v>108.3</v>
      </c>
      <c r="J47" s="67" t="s">
        <v>6</v>
      </c>
      <c r="K47" s="68">
        <v>102.5</v>
      </c>
      <c r="L47">
        <v>7</v>
      </c>
      <c r="N47" s="162"/>
      <c r="O47" s="163"/>
    </row>
    <row r="48" spans="3:15" ht="15.75">
      <c r="C48" s="67" t="s">
        <v>61</v>
      </c>
      <c r="D48" s="79">
        <v>104.7</v>
      </c>
      <c r="E48">
        <v>7</v>
      </c>
      <c r="F48" s="67" t="s">
        <v>61</v>
      </c>
      <c r="G48" s="79">
        <v>104.7</v>
      </c>
      <c r="H48" s="160">
        <v>108.3</v>
      </c>
      <c r="I48" s="160">
        <v>108.3</v>
      </c>
      <c r="J48" s="67" t="s">
        <v>61</v>
      </c>
      <c r="K48" s="68">
        <v>102.5</v>
      </c>
      <c r="L48">
        <v>7</v>
      </c>
      <c r="N48" s="162"/>
      <c r="O48" s="163"/>
    </row>
    <row r="49" spans="3:15" ht="15.75">
      <c r="C49" s="67" t="s">
        <v>9</v>
      </c>
      <c r="D49" s="78">
        <v>102.7</v>
      </c>
      <c r="E49">
        <v>8</v>
      </c>
      <c r="F49" s="67" t="s">
        <v>9</v>
      </c>
      <c r="G49" s="78">
        <v>102.7</v>
      </c>
      <c r="H49" s="160">
        <v>108.3</v>
      </c>
      <c r="I49" s="160">
        <v>108.3</v>
      </c>
      <c r="J49" s="67" t="s">
        <v>63</v>
      </c>
      <c r="K49" s="68">
        <v>102.4</v>
      </c>
      <c r="L49">
        <v>8</v>
      </c>
      <c r="N49" s="162"/>
      <c r="O49" s="175"/>
    </row>
    <row r="50" spans="3:15" ht="15.75">
      <c r="C50" s="67" t="s">
        <v>2</v>
      </c>
      <c r="D50" s="78">
        <v>101.4</v>
      </c>
      <c r="E50">
        <v>9</v>
      </c>
      <c r="F50" s="67" t="s">
        <v>2</v>
      </c>
      <c r="G50" s="78">
        <v>101.4</v>
      </c>
      <c r="H50" s="160">
        <v>108.3</v>
      </c>
      <c r="I50" s="160">
        <v>108.3</v>
      </c>
      <c r="J50" s="67" t="s">
        <v>12</v>
      </c>
      <c r="K50" s="172">
        <v>100.1</v>
      </c>
      <c r="L50">
        <v>9</v>
      </c>
      <c r="N50" s="162"/>
      <c r="O50" s="163"/>
    </row>
    <row r="51" spans="3:15" ht="15.75">
      <c r="C51" s="67" t="s">
        <v>62</v>
      </c>
      <c r="D51" s="78">
        <v>100.6</v>
      </c>
      <c r="E51">
        <v>10</v>
      </c>
      <c r="F51" s="67" t="s">
        <v>62</v>
      </c>
      <c r="G51" s="78">
        <v>100.6</v>
      </c>
      <c r="H51" s="160">
        <v>108.3</v>
      </c>
      <c r="I51" s="160">
        <v>108.3</v>
      </c>
      <c r="J51" s="67" t="s">
        <v>60</v>
      </c>
      <c r="K51" s="68">
        <v>98.9</v>
      </c>
      <c r="L51">
        <v>10</v>
      </c>
      <c r="N51" s="162"/>
      <c r="O51" s="164"/>
    </row>
    <row r="52" spans="3:15" ht="15.75">
      <c r="C52" s="69" t="s">
        <v>1</v>
      </c>
      <c r="D52" s="78">
        <v>97.8</v>
      </c>
      <c r="E52">
        <v>11</v>
      </c>
      <c r="F52" s="69" t="s">
        <v>1</v>
      </c>
      <c r="G52" s="78">
        <v>97.8</v>
      </c>
      <c r="H52" s="160">
        <v>108.3</v>
      </c>
      <c r="I52" s="160">
        <v>108.3</v>
      </c>
      <c r="J52" s="67" t="s">
        <v>17</v>
      </c>
      <c r="K52" s="68">
        <v>98.5</v>
      </c>
      <c r="L52">
        <v>11</v>
      </c>
      <c r="N52" s="162"/>
      <c r="O52" s="163"/>
    </row>
    <row r="53" spans="3:15" ht="15.75">
      <c r="C53" s="67" t="s">
        <v>4</v>
      </c>
      <c r="D53" s="78">
        <v>97.7</v>
      </c>
      <c r="E53">
        <v>12</v>
      </c>
      <c r="F53" s="67" t="s">
        <v>4</v>
      </c>
      <c r="G53" s="78">
        <v>97.7</v>
      </c>
      <c r="H53" s="160">
        <v>108.3</v>
      </c>
      <c r="I53" s="160">
        <v>108.3</v>
      </c>
      <c r="J53" s="67" t="s">
        <v>4</v>
      </c>
      <c r="K53" s="68">
        <v>97.54277660785348</v>
      </c>
      <c r="L53">
        <v>12</v>
      </c>
      <c r="N53" s="162"/>
      <c r="O53" s="163"/>
    </row>
    <row r="54" spans="3:15" ht="15.75">
      <c r="C54" s="67" t="s">
        <v>64</v>
      </c>
      <c r="D54" s="78">
        <v>92.8</v>
      </c>
      <c r="E54">
        <v>13</v>
      </c>
      <c r="F54" s="67" t="s">
        <v>64</v>
      </c>
      <c r="G54" s="78">
        <v>92.8</v>
      </c>
      <c r="H54" s="160">
        <v>108.3</v>
      </c>
      <c r="I54" s="160">
        <v>108.3</v>
      </c>
      <c r="J54" s="67" t="s">
        <v>64</v>
      </c>
      <c r="K54" s="68">
        <v>97.1</v>
      </c>
      <c r="L54">
        <v>13</v>
      </c>
      <c r="N54" s="28"/>
      <c r="O54" s="28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&amp;R14</oddHeader>
  </headerFooter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="150" zoomScaleNormal="150" workbookViewId="0" topLeftCell="A1">
      <selection activeCell="D2" sqref="D2:F2"/>
    </sheetView>
  </sheetViews>
  <sheetFormatPr defaultColWidth="9.33203125" defaultRowHeight="12.75"/>
  <cols>
    <col min="1" max="1" width="4.33203125" style="0" customWidth="1"/>
    <col min="3" max="3" width="21.16015625" style="0" customWidth="1"/>
    <col min="4" max="4" width="15.83203125" style="0" customWidth="1"/>
    <col min="5" max="5" width="14.5" style="0" customWidth="1"/>
    <col min="6" max="6" width="22.33203125" style="0" customWidth="1"/>
    <col min="7" max="7" width="8" style="0" customWidth="1"/>
    <col min="9" max="9" width="24.66015625" style="0" customWidth="1"/>
  </cols>
  <sheetData>
    <row r="1" spans="1:14" ht="19.5" customHeight="1">
      <c r="A1" s="262" t="s">
        <v>54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66"/>
      <c r="N1" s="66"/>
    </row>
    <row r="2" spans="1:6" ht="62.25" customHeight="1">
      <c r="A2" s="1"/>
      <c r="B2" s="1"/>
      <c r="C2" s="11"/>
      <c r="D2" s="231" t="s">
        <v>74</v>
      </c>
      <c r="E2" s="55" t="s">
        <v>104</v>
      </c>
      <c r="F2" s="12" t="s">
        <v>105</v>
      </c>
    </row>
    <row r="3" spans="3:6" ht="19.5" customHeight="1">
      <c r="C3" s="67" t="s">
        <v>2</v>
      </c>
      <c r="D3" s="221">
        <v>100.2</v>
      </c>
      <c r="E3" s="233">
        <v>101.7</v>
      </c>
      <c r="F3" s="226">
        <f>(E3-100+D3)-100</f>
        <v>1.9000000000000057</v>
      </c>
    </row>
    <row r="4" spans="3:6" ht="19.5" customHeight="1">
      <c r="C4" s="67" t="s">
        <v>17</v>
      </c>
      <c r="D4" s="224">
        <v>94.1</v>
      </c>
      <c r="E4" s="233">
        <v>88.8</v>
      </c>
      <c r="F4" s="226">
        <f aca="true" t="shared" si="0" ref="F4:F16">(E4-100+D4)-100</f>
        <v>-17.10000000000001</v>
      </c>
    </row>
    <row r="5" spans="3:6" ht="19.5" customHeight="1">
      <c r="C5" s="67" t="s">
        <v>12</v>
      </c>
      <c r="D5" s="224">
        <v>102</v>
      </c>
      <c r="E5" s="233">
        <v>100.3</v>
      </c>
      <c r="F5" s="226">
        <f t="shared" si="0"/>
        <v>2.299999999999997</v>
      </c>
    </row>
    <row r="6" spans="3:6" ht="19.5" customHeight="1">
      <c r="C6" s="67" t="s">
        <v>6</v>
      </c>
      <c r="D6" s="221">
        <v>106.5</v>
      </c>
      <c r="E6" s="233">
        <v>100.5</v>
      </c>
      <c r="F6" s="226">
        <f t="shared" si="0"/>
        <v>7</v>
      </c>
    </row>
    <row r="7" spans="3:6" ht="19.5" customHeight="1">
      <c r="C7" s="69" t="s">
        <v>1</v>
      </c>
      <c r="D7" s="227">
        <v>103.2</v>
      </c>
      <c r="E7" s="234">
        <v>100</v>
      </c>
      <c r="F7" s="226">
        <f t="shared" si="0"/>
        <v>3.200000000000003</v>
      </c>
    </row>
    <row r="8" spans="3:6" ht="19.5" customHeight="1">
      <c r="C8" s="67" t="s">
        <v>4</v>
      </c>
      <c r="D8" s="221">
        <v>100.1</v>
      </c>
      <c r="E8" s="233">
        <v>100.01</v>
      </c>
      <c r="F8" s="226">
        <f t="shared" si="0"/>
        <v>0.10999999999999943</v>
      </c>
    </row>
    <row r="9" spans="3:6" ht="19.5" customHeight="1">
      <c r="C9" s="67" t="s">
        <v>14</v>
      </c>
      <c r="D9" s="221">
        <v>102.9</v>
      </c>
      <c r="E9" s="233">
        <v>98</v>
      </c>
      <c r="F9" s="226">
        <f t="shared" si="0"/>
        <v>0.9000000000000057</v>
      </c>
    </row>
    <row r="10" spans="3:6" ht="19.5" customHeight="1">
      <c r="C10" s="67" t="s">
        <v>60</v>
      </c>
      <c r="D10" s="221">
        <v>102.2</v>
      </c>
      <c r="E10" s="233">
        <v>96.3</v>
      </c>
      <c r="F10" s="226">
        <f t="shared" si="0"/>
        <v>-1.5</v>
      </c>
    </row>
    <row r="11" spans="3:6" ht="19.5" customHeight="1">
      <c r="C11" s="67" t="s">
        <v>61</v>
      </c>
      <c r="D11" s="221">
        <v>100.1</v>
      </c>
      <c r="E11" s="233">
        <v>94.5</v>
      </c>
      <c r="F11" s="226">
        <f t="shared" si="0"/>
        <v>-5.400000000000006</v>
      </c>
    </row>
    <row r="12" spans="3:6" ht="19.5" customHeight="1">
      <c r="C12" s="67" t="s">
        <v>62</v>
      </c>
      <c r="D12" s="221">
        <v>100.9</v>
      </c>
      <c r="E12" s="233">
        <v>103</v>
      </c>
      <c r="F12" s="226">
        <f t="shared" si="0"/>
        <v>3.9000000000000057</v>
      </c>
    </row>
    <row r="13" spans="3:6" ht="19.5" customHeight="1">
      <c r="C13" s="67" t="s">
        <v>63</v>
      </c>
      <c r="D13" s="221">
        <v>91.1</v>
      </c>
      <c r="E13" s="233">
        <v>97.3</v>
      </c>
      <c r="F13" s="226">
        <f t="shared" si="0"/>
        <v>-11.600000000000009</v>
      </c>
    </row>
    <row r="14" spans="3:6" ht="19.5" customHeight="1">
      <c r="C14" s="67" t="s">
        <v>64</v>
      </c>
      <c r="D14" s="221">
        <v>93.4</v>
      </c>
      <c r="E14" s="233">
        <v>98.7</v>
      </c>
      <c r="F14" s="226">
        <f t="shared" si="0"/>
        <v>-7.8999999999999915</v>
      </c>
    </row>
    <row r="15" spans="3:6" ht="19.5" customHeight="1">
      <c r="C15" s="67" t="s">
        <v>9</v>
      </c>
      <c r="D15" s="221">
        <v>104.6</v>
      </c>
      <c r="E15" s="233">
        <v>106.7</v>
      </c>
      <c r="F15" s="226">
        <f t="shared" si="0"/>
        <v>11.299999999999997</v>
      </c>
    </row>
    <row r="16" spans="3:6" ht="19.5" customHeight="1">
      <c r="C16" s="67" t="s">
        <v>65</v>
      </c>
      <c r="D16" s="221">
        <v>98.2</v>
      </c>
      <c r="E16" s="233">
        <v>94.4</v>
      </c>
      <c r="F16" s="226">
        <f t="shared" si="0"/>
        <v>-7.3999999999999915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spans="9:11" ht="19.5" customHeight="1">
      <c r="I36" t="e">
        <f>DGET(C40:E54,E40+'[1]Лист3'!B1:B2,'[1]Лист3'!B1:B2)</f>
        <v>#VALUE!</v>
      </c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75</v>
      </c>
      <c r="E40" s="35" t="s">
        <v>16</v>
      </c>
      <c r="G40" t="s">
        <v>75</v>
      </c>
      <c r="I40" t="s">
        <v>15</v>
      </c>
      <c r="J40" t="s">
        <v>75</v>
      </c>
      <c r="K40" t="s">
        <v>16</v>
      </c>
    </row>
    <row r="41" spans="3:11" ht="15.75">
      <c r="C41" s="67" t="s">
        <v>6</v>
      </c>
      <c r="D41" s="78">
        <v>106.5</v>
      </c>
      <c r="E41">
        <v>1</v>
      </c>
      <c r="F41" s="67" t="s">
        <v>6</v>
      </c>
      <c r="G41" s="78">
        <v>106.5</v>
      </c>
      <c r="H41">
        <v>99.9</v>
      </c>
      <c r="I41" s="67" t="s">
        <v>9</v>
      </c>
      <c r="J41" s="170">
        <v>106.7</v>
      </c>
      <c r="K41">
        <v>1</v>
      </c>
    </row>
    <row r="42" spans="3:11" ht="15.75">
      <c r="C42" s="67" t="s">
        <v>9</v>
      </c>
      <c r="D42" s="78">
        <v>104.6</v>
      </c>
      <c r="E42">
        <v>2</v>
      </c>
      <c r="F42" s="67" t="s">
        <v>9</v>
      </c>
      <c r="G42" s="78">
        <v>104.6</v>
      </c>
      <c r="H42">
        <v>99.9</v>
      </c>
      <c r="I42" s="67" t="s">
        <v>62</v>
      </c>
      <c r="J42" s="170">
        <v>103</v>
      </c>
      <c r="K42">
        <v>2</v>
      </c>
    </row>
    <row r="43" spans="3:11" ht="15.75">
      <c r="C43" s="69" t="s">
        <v>1</v>
      </c>
      <c r="D43" s="78">
        <v>103.2</v>
      </c>
      <c r="E43">
        <v>3</v>
      </c>
      <c r="F43" s="69" t="s">
        <v>1</v>
      </c>
      <c r="G43" s="78">
        <v>103.2</v>
      </c>
      <c r="H43">
        <v>99.9</v>
      </c>
      <c r="I43" s="67" t="s">
        <v>2</v>
      </c>
      <c r="J43" s="169">
        <v>101.7</v>
      </c>
      <c r="K43">
        <v>3</v>
      </c>
    </row>
    <row r="44" spans="3:11" ht="15.75">
      <c r="C44" s="67" t="s">
        <v>14</v>
      </c>
      <c r="D44" s="78">
        <v>102.9</v>
      </c>
      <c r="E44">
        <v>4</v>
      </c>
      <c r="F44" s="67" t="s">
        <v>14</v>
      </c>
      <c r="G44" s="78">
        <v>102.9</v>
      </c>
      <c r="H44">
        <v>99.9</v>
      </c>
      <c r="I44" s="67" t="s">
        <v>6</v>
      </c>
      <c r="J44" s="170">
        <v>100.5</v>
      </c>
      <c r="K44">
        <v>4</v>
      </c>
    </row>
    <row r="45" spans="3:11" ht="15.75">
      <c r="C45" s="67" t="s">
        <v>60</v>
      </c>
      <c r="D45" s="78">
        <v>102.2</v>
      </c>
      <c r="E45">
        <v>5</v>
      </c>
      <c r="F45" s="67" t="s">
        <v>60</v>
      </c>
      <c r="G45" s="78">
        <v>102.2</v>
      </c>
      <c r="H45">
        <v>99.9</v>
      </c>
      <c r="I45" s="67" t="s">
        <v>12</v>
      </c>
      <c r="J45" s="170">
        <v>100.3</v>
      </c>
      <c r="K45">
        <v>5</v>
      </c>
    </row>
    <row r="46" spans="3:11" ht="15.75">
      <c r="C46" s="67" t="s">
        <v>12</v>
      </c>
      <c r="D46" s="139">
        <v>102</v>
      </c>
      <c r="E46">
        <v>6</v>
      </c>
      <c r="F46" s="67" t="s">
        <v>12</v>
      </c>
      <c r="G46" s="139">
        <v>102</v>
      </c>
      <c r="H46">
        <v>99.9</v>
      </c>
      <c r="I46" s="67" t="s">
        <v>4</v>
      </c>
      <c r="J46" s="171">
        <v>100.01</v>
      </c>
      <c r="K46">
        <v>6</v>
      </c>
    </row>
    <row r="47" spans="3:11" ht="15.75">
      <c r="C47" s="67" t="s">
        <v>62</v>
      </c>
      <c r="D47" s="78">
        <v>100.9</v>
      </c>
      <c r="E47">
        <v>7</v>
      </c>
      <c r="F47" s="67" t="s">
        <v>62</v>
      </c>
      <c r="G47" s="78">
        <v>100.9</v>
      </c>
      <c r="H47">
        <v>99.9</v>
      </c>
      <c r="I47" s="69" t="s">
        <v>1</v>
      </c>
      <c r="J47" s="170">
        <v>100</v>
      </c>
      <c r="K47">
        <v>6</v>
      </c>
    </row>
    <row r="48" spans="3:11" ht="15.75">
      <c r="C48" s="67" t="s">
        <v>2</v>
      </c>
      <c r="D48" s="78">
        <v>100.2</v>
      </c>
      <c r="E48">
        <v>8</v>
      </c>
      <c r="F48" s="67" t="s">
        <v>2</v>
      </c>
      <c r="G48" s="78">
        <v>100.2</v>
      </c>
      <c r="H48">
        <v>99.9</v>
      </c>
      <c r="I48" s="67" t="s">
        <v>64</v>
      </c>
      <c r="J48" s="169">
        <v>98.7</v>
      </c>
      <c r="K48">
        <v>7</v>
      </c>
    </row>
    <row r="49" spans="3:11" ht="15.75">
      <c r="C49" s="67" t="s">
        <v>4</v>
      </c>
      <c r="D49" s="78">
        <v>100.1</v>
      </c>
      <c r="E49">
        <v>9</v>
      </c>
      <c r="F49" s="67" t="s">
        <v>4</v>
      </c>
      <c r="G49" s="78">
        <v>100.1</v>
      </c>
      <c r="H49">
        <v>99.9</v>
      </c>
      <c r="I49" s="67" t="s">
        <v>14</v>
      </c>
      <c r="J49" s="170">
        <v>98</v>
      </c>
      <c r="K49">
        <v>8</v>
      </c>
    </row>
    <row r="50" spans="3:11" ht="15.75">
      <c r="C50" s="67" t="s">
        <v>61</v>
      </c>
      <c r="D50" s="78">
        <v>100.1</v>
      </c>
      <c r="E50">
        <v>10</v>
      </c>
      <c r="F50" s="67" t="s">
        <v>61</v>
      </c>
      <c r="G50" s="78">
        <v>100.1</v>
      </c>
      <c r="H50">
        <v>99.9</v>
      </c>
      <c r="I50" s="67" t="s">
        <v>63</v>
      </c>
      <c r="J50" s="170">
        <v>97.3</v>
      </c>
      <c r="K50">
        <v>10</v>
      </c>
    </row>
    <row r="51" spans="3:11" ht="15.75">
      <c r="C51" s="67" t="s">
        <v>65</v>
      </c>
      <c r="D51" s="78">
        <v>98.2</v>
      </c>
      <c r="E51">
        <v>11</v>
      </c>
      <c r="F51" s="67" t="s">
        <v>65</v>
      </c>
      <c r="G51" s="78">
        <v>98.2</v>
      </c>
      <c r="H51">
        <v>99.9</v>
      </c>
      <c r="I51" s="67" t="s">
        <v>60</v>
      </c>
      <c r="J51" s="169">
        <v>96.3</v>
      </c>
      <c r="K51">
        <v>11</v>
      </c>
    </row>
    <row r="52" spans="3:11" ht="15.75">
      <c r="C52" s="67" t="s">
        <v>17</v>
      </c>
      <c r="D52" s="139">
        <v>94.1</v>
      </c>
      <c r="E52">
        <v>12</v>
      </c>
      <c r="F52" s="67" t="s">
        <v>17</v>
      </c>
      <c r="G52" s="139">
        <v>94.1</v>
      </c>
      <c r="H52">
        <v>99.9</v>
      </c>
      <c r="I52" s="67" t="s">
        <v>61</v>
      </c>
      <c r="J52" s="170">
        <v>94.5</v>
      </c>
      <c r="K52">
        <v>12</v>
      </c>
    </row>
    <row r="53" spans="3:11" ht="15.75">
      <c r="C53" s="67" t="s">
        <v>64</v>
      </c>
      <c r="D53" s="78">
        <v>93.4</v>
      </c>
      <c r="E53">
        <v>13</v>
      </c>
      <c r="F53" s="67" t="s">
        <v>64</v>
      </c>
      <c r="G53" s="78">
        <v>93.4</v>
      </c>
      <c r="H53">
        <v>99.9</v>
      </c>
      <c r="I53" s="67" t="s">
        <v>65</v>
      </c>
      <c r="J53" s="169">
        <v>94.4</v>
      </c>
      <c r="K53">
        <v>13</v>
      </c>
    </row>
    <row r="54" spans="3:11" ht="15.75">
      <c r="C54" s="67" t="s">
        <v>63</v>
      </c>
      <c r="D54" s="78">
        <v>91.1</v>
      </c>
      <c r="E54">
        <v>14</v>
      </c>
      <c r="F54" s="67" t="s">
        <v>63</v>
      </c>
      <c r="G54" s="78">
        <v>91.1</v>
      </c>
      <c r="H54">
        <v>99.9</v>
      </c>
      <c r="I54" s="67" t="s">
        <v>17</v>
      </c>
      <c r="J54" s="170">
        <v>88.8</v>
      </c>
      <c r="K54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&amp;R15</oddHead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="150" zoomScaleNormal="150" workbookViewId="0" topLeftCell="A1">
      <selection activeCell="F2" sqref="F2"/>
    </sheetView>
  </sheetViews>
  <sheetFormatPr defaultColWidth="9.33203125" defaultRowHeight="12.75"/>
  <cols>
    <col min="1" max="1" width="4" style="0" customWidth="1"/>
    <col min="2" max="2" width="6" style="0" customWidth="1"/>
    <col min="3" max="3" width="21.16015625" style="0" customWidth="1"/>
    <col min="4" max="4" width="19.33203125" style="0" customWidth="1"/>
    <col min="5" max="5" width="18.16015625" style="0" customWidth="1"/>
    <col min="6" max="6" width="24" style="0" customWidth="1"/>
    <col min="7" max="7" width="6.16015625" style="0" customWidth="1"/>
    <col min="8" max="8" width="6.5" style="0" customWidth="1"/>
    <col min="9" max="9" width="24.66015625" style="0" customWidth="1"/>
  </cols>
  <sheetData>
    <row r="1" spans="1:14" ht="33.75" customHeight="1">
      <c r="A1" s="262" t="s">
        <v>66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66"/>
      <c r="N1" s="66"/>
    </row>
    <row r="2" spans="1:6" ht="78.75" customHeight="1">
      <c r="A2" s="1"/>
      <c r="B2" s="1"/>
      <c r="C2" s="11"/>
      <c r="D2" s="231" t="s">
        <v>76</v>
      </c>
      <c r="E2" s="12" t="s">
        <v>77</v>
      </c>
      <c r="F2" s="12" t="s">
        <v>107</v>
      </c>
    </row>
    <row r="3" spans="3:6" ht="19.5" customHeight="1">
      <c r="C3" s="67" t="s">
        <v>2</v>
      </c>
      <c r="D3" s="221">
        <v>97</v>
      </c>
      <c r="E3" s="233">
        <v>97.6</v>
      </c>
      <c r="F3" s="226">
        <f>(E3-100+D3)-100</f>
        <v>-5.400000000000006</v>
      </c>
    </row>
    <row r="4" spans="3:6" ht="19.5" customHeight="1">
      <c r="C4" s="67" t="s">
        <v>17</v>
      </c>
      <c r="D4" s="224">
        <v>90.5</v>
      </c>
      <c r="E4" s="233">
        <v>87</v>
      </c>
      <c r="F4" s="226">
        <f aca="true" t="shared" si="0" ref="F4:F16">(E4-100+D4)-100</f>
        <v>-22.5</v>
      </c>
    </row>
    <row r="5" spans="3:6" ht="19.5" customHeight="1">
      <c r="C5" s="67" t="s">
        <v>12</v>
      </c>
      <c r="D5" s="224">
        <v>99.4</v>
      </c>
      <c r="E5" s="233">
        <v>99.6</v>
      </c>
      <c r="F5" s="226">
        <f t="shared" si="0"/>
        <v>-1</v>
      </c>
    </row>
    <row r="6" spans="3:6" ht="19.5" customHeight="1">
      <c r="C6" s="67" t="s">
        <v>6</v>
      </c>
      <c r="D6" s="221">
        <v>100.2</v>
      </c>
      <c r="E6" s="233">
        <v>100.2</v>
      </c>
      <c r="F6" s="226">
        <f t="shared" si="0"/>
        <v>0.4000000000000057</v>
      </c>
    </row>
    <row r="7" spans="3:6" ht="19.5" customHeight="1">
      <c r="C7" s="69" t="s">
        <v>1</v>
      </c>
      <c r="D7" s="227">
        <v>97.3</v>
      </c>
      <c r="E7" s="234">
        <v>94.4</v>
      </c>
      <c r="F7" s="229">
        <f t="shared" si="0"/>
        <v>-8.299999999999997</v>
      </c>
    </row>
    <row r="8" spans="3:6" ht="19.5" customHeight="1">
      <c r="C8" s="67" t="s">
        <v>4</v>
      </c>
      <c r="D8" s="221">
        <v>97.5</v>
      </c>
      <c r="E8" s="233">
        <v>96.4</v>
      </c>
      <c r="F8" s="226">
        <f t="shared" si="0"/>
        <v>-6.099999999999994</v>
      </c>
    </row>
    <row r="9" spans="3:6" ht="19.5" customHeight="1">
      <c r="C9" s="67" t="s">
        <v>14</v>
      </c>
      <c r="D9" s="221">
        <v>95.1</v>
      </c>
      <c r="E9" s="233">
        <v>96.3</v>
      </c>
      <c r="F9" s="226">
        <f t="shared" si="0"/>
        <v>-8.600000000000009</v>
      </c>
    </row>
    <row r="10" spans="3:6" ht="19.5" customHeight="1">
      <c r="C10" s="67" t="s">
        <v>60</v>
      </c>
      <c r="D10" s="221">
        <v>94.4</v>
      </c>
      <c r="E10" s="233">
        <v>90.2</v>
      </c>
      <c r="F10" s="226">
        <f t="shared" si="0"/>
        <v>-15.399999999999991</v>
      </c>
    </row>
    <row r="11" spans="3:6" ht="19.5" customHeight="1">
      <c r="C11" s="67" t="s">
        <v>61</v>
      </c>
      <c r="D11" s="221">
        <v>97.7</v>
      </c>
      <c r="E11" s="233">
        <v>91.9</v>
      </c>
      <c r="F11" s="226">
        <f t="shared" si="0"/>
        <v>-10.399999999999991</v>
      </c>
    </row>
    <row r="12" spans="3:6" ht="19.5" customHeight="1">
      <c r="C12" s="67" t="s">
        <v>62</v>
      </c>
      <c r="D12" s="221">
        <v>95.9</v>
      </c>
      <c r="E12" s="233">
        <v>100.4</v>
      </c>
      <c r="F12" s="226">
        <f t="shared" si="0"/>
        <v>-3.6999999999999886</v>
      </c>
    </row>
    <row r="13" spans="3:6" ht="19.5" customHeight="1">
      <c r="C13" s="67" t="s">
        <v>63</v>
      </c>
      <c r="D13" s="221">
        <v>95.6</v>
      </c>
      <c r="E13" s="233">
        <v>95.3</v>
      </c>
      <c r="F13" s="226">
        <f t="shared" si="0"/>
        <v>-9.100000000000009</v>
      </c>
    </row>
    <row r="14" spans="3:6" ht="19.5" customHeight="1">
      <c r="C14" s="67" t="s">
        <v>64</v>
      </c>
      <c r="D14" s="221">
        <v>96.5</v>
      </c>
      <c r="E14" s="233">
        <v>93.6</v>
      </c>
      <c r="F14" s="226">
        <f t="shared" si="0"/>
        <v>-9.900000000000006</v>
      </c>
    </row>
    <row r="15" spans="3:6" ht="19.5" customHeight="1">
      <c r="C15" s="67" t="s">
        <v>9</v>
      </c>
      <c r="D15" s="221">
        <v>100.2</v>
      </c>
      <c r="E15" s="233">
        <v>101.6</v>
      </c>
      <c r="F15" s="226">
        <f t="shared" si="0"/>
        <v>1.7999999999999972</v>
      </c>
    </row>
    <row r="16" spans="3:6" ht="19.5" customHeight="1">
      <c r="C16" s="67" t="s">
        <v>65</v>
      </c>
      <c r="D16" s="221">
        <v>98.8</v>
      </c>
      <c r="E16" s="233">
        <v>96.7</v>
      </c>
      <c r="F16" s="226">
        <f t="shared" si="0"/>
        <v>-4.5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38.25">
      <c r="C40" t="s">
        <v>15</v>
      </c>
      <c r="D40" t="s">
        <v>75</v>
      </c>
      <c r="E40" s="35" t="s">
        <v>16</v>
      </c>
      <c r="G40" s="129" t="s">
        <v>69</v>
      </c>
      <c r="H40" t="s">
        <v>13</v>
      </c>
      <c r="I40" t="s">
        <v>15</v>
      </c>
      <c r="J40" t="s">
        <v>75</v>
      </c>
      <c r="K40" t="s">
        <v>16</v>
      </c>
    </row>
    <row r="41" spans="3:11" ht="15.75">
      <c r="C41" s="67" t="s">
        <v>6</v>
      </c>
      <c r="D41" s="78">
        <v>100.2</v>
      </c>
      <c r="E41">
        <v>1</v>
      </c>
      <c r="F41" s="67" t="s">
        <v>6</v>
      </c>
      <c r="G41" s="78">
        <v>100.2</v>
      </c>
      <c r="H41">
        <v>97.8</v>
      </c>
      <c r="I41" s="67" t="s">
        <v>9</v>
      </c>
      <c r="J41" s="170">
        <v>101.6</v>
      </c>
      <c r="K41">
        <v>1</v>
      </c>
    </row>
    <row r="42" spans="3:11" ht="15.75">
      <c r="C42" s="67" t="s">
        <v>9</v>
      </c>
      <c r="D42" s="78">
        <v>100.2</v>
      </c>
      <c r="E42">
        <v>1</v>
      </c>
      <c r="F42" s="67" t="s">
        <v>9</v>
      </c>
      <c r="G42" s="78">
        <v>100.2</v>
      </c>
      <c r="H42">
        <v>97.8</v>
      </c>
      <c r="I42" s="67" t="s">
        <v>62</v>
      </c>
      <c r="J42" s="170">
        <v>100.4</v>
      </c>
      <c r="K42">
        <v>2</v>
      </c>
    </row>
    <row r="43" spans="3:11" ht="15.75">
      <c r="C43" s="67" t="s">
        <v>12</v>
      </c>
      <c r="D43" s="139">
        <v>99.4</v>
      </c>
      <c r="E43">
        <v>2</v>
      </c>
      <c r="F43" s="67" t="s">
        <v>12</v>
      </c>
      <c r="G43" s="139">
        <v>99.4</v>
      </c>
      <c r="H43">
        <v>97.8</v>
      </c>
      <c r="I43" s="67" t="s">
        <v>6</v>
      </c>
      <c r="J43" s="170">
        <v>100.2</v>
      </c>
      <c r="K43">
        <v>3</v>
      </c>
    </row>
    <row r="44" spans="3:11" ht="15.75">
      <c r="C44" s="67" t="s">
        <v>65</v>
      </c>
      <c r="D44" s="78">
        <v>98.8</v>
      </c>
      <c r="E44">
        <v>3</v>
      </c>
      <c r="F44" s="67" t="s">
        <v>65</v>
      </c>
      <c r="G44" s="78">
        <v>98.8</v>
      </c>
      <c r="H44">
        <v>97.8</v>
      </c>
      <c r="I44" s="67" t="s">
        <v>12</v>
      </c>
      <c r="J44" s="170">
        <v>99.6</v>
      </c>
      <c r="K44">
        <v>4</v>
      </c>
    </row>
    <row r="45" spans="3:11" ht="15.75">
      <c r="C45" s="67" t="s">
        <v>61</v>
      </c>
      <c r="D45" s="78">
        <v>97.7</v>
      </c>
      <c r="E45">
        <v>4</v>
      </c>
      <c r="F45" s="67" t="s">
        <v>61</v>
      </c>
      <c r="G45" s="78">
        <v>97.7</v>
      </c>
      <c r="H45">
        <v>97.8</v>
      </c>
      <c r="I45" s="67" t="s">
        <v>2</v>
      </c>
      <c r="J45" s="169">
        <v>97.6</v>
      </c>
      <c r="K45">
        <v>5</v>
      </c>
    </row>
    <row r="46" spans="3:11" ht="15.75">
      <c r="C46" s="67" t="s">
        <v>4</v>
      </c>
      <c r="D46" s="78">
        <v>97.5</v>
      </c>
      <c r="E46">
        <v>5</v>
      </c>
      <c r="F46" s="67" t="s">
        <v>4</v>
      </c>
      <c r="G46" s="78">
        <v>97.5</v>
      </c>
      <c r="H46">
        <v>97.8</v>
      </c>
      <c r="I46" s="67" t="s">
        <v>65</v>
      </c>
      <c r="J46" s="169">
        <v>96.7</v>
      </c>
      <c r="K46">
        <v>6</v>
      </c>
    </row>
    <row r="47" spans="3:11" ht="15.75">
      <c r="C47" s="69" t="s">
        <v>1</v>
      </c>
      <c r="D47" s="78">
        <v>97.3</v>
      </c>
      <c r="E47">
        <v>6</v>
      </c>
      <c r="F47" s="69" t="s">
        <v>1</v>
      </c>
      <c r="G47" s="78">
        <v>97.3</v>
      </c>
      <c r="H47">
        <v>97.8</v>
      </c>
      <c r="I47" s="67" t="s">
        <v>4</v>
      </c>
      <c r="J47" s="171">
        <v>96.4</v>
      </c>
      <c r="K47">
        <v>7</v>
      </c>
    </row>
    <row r="48" spans="3:11" ht="15.75">
      <c r="C48" s="67" t="s">
        <v>2</v>
      </c>
      <c r="D48" s="78">
        <v>97</v>
      </c>
      <c r="E48">
        <v>7</v>
      </c>
      <c r="F48" s="67" t="s">
        <v>2</v>
      </c>
      <c r="G48" s="78">
        <v>97</v>
      </c>
      <c r="H48">
        <v>97.8</v>
      </c>
      <c r="I48" s="67" t="s">
        <v>14</v>
      </c>
      <c r="J48" s="171">
        <v>96.3</v>
      </c>
      <c r="K48">
        <v>8</v>
      </c>
    </row>
    <row r="49" spans="3:11" ht="15.75">
      <c r="C49" s="67" t="s">
        <v>64</v>
      </c>
      <c r="D49" s="78">
        <v>96.5</v>
      </c>
      <c r="E49">
        <v>8</v>
      </c>
      <c r="F49" s="67" t="s">
        <v>64</v>
      </c>
      <c r="G49" s="78">
        <v>96.5</v>
      </c>
      <c r="H49">
        <v>97.8</v>
      </c>
      <c r="I49" s="67" t="s">
        <v>63</v>
      </c>
      <c r="J49" s="170">
        <v>95.3</v>
      </c>
      <c r="K49">
        <v>9</v>
      </c>
    </row>
    <row r="50" spans="3:11" ht="15.75">
      <c r="C50" s="67" t="s">
        <v>62</v>
      </c>
      <c r="D50" s="78">
        <v>95.9</v>
      </c>
      <c r="E50">
        <v>9</v>
      </c>
      <c r="F50" s="67" t="s">
        <v>62</v>
      </c>
      <c r="G50" s="78">
        <v>95.9</v>
      </c>
      <c r="H50">
        <v>97.8</v>
      </c>
      <c r="I50" s="69" t="s">
        <v>1</v>
      </c>
      <c r="J50" s="170">
        <v>94.4</v>
      </c>
      <c r="K50">
        <v>10</v>
      </c>
    </row>
    <row r="51" spans="3:11" ht="15.75">
      <c r="C51" s="67" t="s">
        <v>63</v>
      </c>
      <c r="D51" s="78">
        <v>95.6</v>
      </c>
      <c r="E51">
        <v>10</v>
      </c>
      <c r="F51" s="67" t="s">
        <v>63</v>
      </c>
      <c r="G51" s="78">
        <v>95.6</v>
      </c>
      <c r="H51">
        <v>97.8</v>
      </c>
      <c r="I51" s="67" t="s">
        <v>64</v>
      </c>
      <c r="J51" s="169">
        <v>93.6</v>
      </c>
      <c r="K51">
        <v>11</v>
      </c>
    </row>
    <row r="52" spans="3:11" ht="15.75">
      <c r="C52" s="67" t="s">
        <v>14</v>
      </c>
      <c r="D52" s="78">
        <v>95.1</v>
      </c>
      <c r="E52">
        <v>11</v>
      </c>
      <c r="F52" s="67" t="s">
        <v>14</v>
      </c>
      <c r="G52" s="78">
        <v>95.1</v>
      </c>
      <c r="H52">
        <v>97.8</v>
      </c>
      <c r="I52" s="67" t="s">
        <v>61</v>
      </c>
      <c r="J52" s="170">
        <v>91.9</v>
      </c>
      <c r="K52">
        <v>12</v>
      </c>
    </row>
    <row r="53" spans="3:11" ht="15.75">
      <c r="C53" s="67" t="s">
        <v>60</v>
      </c>
      <c r="D53" s="78">
        <v>94.4</v>
      </c>
      <c r="E53">
        <v>12</v>
      </c>
      <c r="F53" s="67" t="s">
        <v>60</v>
      </c>
      <c r="G53" s="78">
        <v>94.4</v>
      </c>
      <c r="H53">
        <v>97.8</v>
      </c>
      <c r="I53" s="67" t="s">
        <v>60</v>
      </c>
      <c r="J53" s="169">
        <v>90.2</v>
      </c>
      <c r="K53">
        <v>13</v>
      </c>
    </row>
    <row r="54" spans="3:11" ht="15.75">
      <c r="C54" s="67" t="s">
        <v>17</v>
      </c>
      <c r="D54" s="139">
        <v>90.5</v>
      </c>
      <c r="E54">
        <v>13</v>
      </c>
      <c r="F54" s="67" t="s">
        <v>17</v>
      </c>
      <c r="G54" s="139">
        <v>90.5</v>
      </c>
      <c r="H54">
        <v>97.8</v>
      </c>
      <c r="I54" s="67" t="s">
        <v>17</v>
      </c>
      <c r="J54" s="170">
        <v>87</v>
      </c>
      <c r="K54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&amp;R16</oddHeader>
  </headerFooter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="150" zoomScaleNormal="150" workbookViewId="0" topLeftCell="A22">
      <selection activeCell="I9" sqref="I9"/>
    </sheetView>
  </sheetViews>
  <sheetFormatPr defaultColWidth="9.33203125" defaultRowHeight="12.75"/>
  <cols>
    <col min="1" max="1" width="1.5" style="0" customWidth="1"/>
    <col min="2" max="2" width="2.83203125" style="0" customWidth="1"/>
    <col min="3" max="3" width="21.16015625" style="0" customWidth="1"/>
    <col min="4" max="4" width="19.16015625" style="0" customWidth="1"/>
    <col min="5" max="5" width="19.5" style="0" customWidth="1"/>
    <col min="6" max="6" width="27.5" style="0" customWidth="1"/>
    <col min="7" max="7" width="5.5" style="0" customWidth="1"/>
    <col min="8" max="8" width="6.5" style="0" customWidth="1"/>
    <col min="9" max="9" width="24.66015625" style="0" customWidth="1"/>
  </cols>
  <sheetData>
    <row r="1" spans="1:14" ht="19.5" customHeight="1">
      <c r="A1" s="262" t="s">
        <v>57</v>
      </c>
      <c r="B1" s="262"/>
      <c r="C1" s="262"/>
      <c r="D1" s="262"/>
      <c r="E1" s="262"/>
      <c r="F1" s="262"/>
      <c r="G1" s="262"/>
      <c r="H1" s="262"/>
      <c r="I1" s="16"/>
      <c r="J1" s="16"/>
      <c r="K1" s="16"/>
      <c r="L1" s="16"/>
      <c r="M1" s="66"/>
      <c r="N1" s="66"/>
    </row>
    <row r="2" spans="1:6" ht="63" customHeight="1">
      <c r="A2" s="1"/>
      <c r="B2" s="1"/>
      <c r="C2" s="11"/>
      <c r="D2" s="231" t="s">
        <v>76</v>
      </c>
      <c r="E2" s="12" t="s">
        <v>77</v>
      </c>
      <c r="F2" s="12" t="s">
        <v>106</v>
      </c>
    </row>
    <row r="3" spans="3:6" ht="19.5" customHeight="1">
      <c r="C3" s="67" t="s">
        <v>2</v>
      </c>
      <c r="D3" s="221">
        <v>99.1</v>
      </c>
      <c r="E3" s="233">
        <v>99.1</v>
      </c>
      <c r="F3" s="226">
        <f>(E3-100+D3)-100</f>
        <v>-1.8000000000000114</v>
      </c>
    </row>
    <row r="4" spans="3:6" ht="19.5" customHeight="1">
      <c r="C4" s="67" t="s">
        <v>17</v>
      </c>
      <c r="D4" s="224">
        <v>102.3</v>
      </c>
      <c r="E4" s="233">
        <v>110.3</v>
      </c>
      <c r="F4" s="226">
        <f aca="true" t="shared" si="0" ref="F4:F16">(E4-100+D4)-100</f>
        <v>12.599999999999994</v>
      </c>
    </row>
    <row r="5" spans="3:6" ht="19.5" customHeight="1">
      <c r="C5" s="67" t="s">
        <v>12</v>
      </c>
      <c r="D5" s="224">
        <v>107.2</v>
      </c>
      <c r="E5" s="233">
        <v>104.8</v>
      </c>
      <c r="F5" s="226">
        <f t="shared" si="0"/>
        <v>12</v>
      </c>
    </row>
    <row r="6" spans="3:6" ht="19.5" customHeight="1">
      <c r="C6" s="67" t="s">
        <v>6</v>
      </c>
      <c r="D6" s="221">
        <v>99.2</v>
      </c>
      <c r="E6" s="233">
        <v>102.1</v>
      </c>
      <c r="F6" s="226">
        <f t="shared" si="0"/>
        <v>1.2999999999999972</v>
      </c>
    </row>
    <row r="7" spans="3:6" ht="19.5" customHeight="1">
      <c r="C7" s="69" t="s">
        <v>1</v>
      </c>
      <c r="D7" s="227">
        <v>98</v>
      </c>
      <c r="E7" s="234">
        <v>95.4</v>
      </c>
      <c r="F7" s="229">
        <f t="shared" si="0"/>
        <v>-6.599999999999994</v>
      </c>
    </row>
    <row r="8" spans="3:6" ht="19.5" customHeight="1">
      <c r="C8" s="67" t="s">
        <v>4</v>
      </c>
      <c r="D8" s="221">
        <v>104</v>
      </c>
      <c r="E8" s="233">
        <v>113.6</v>
      </c>
      <c r="F8" s="226">
        <f t="shared" si="0"/>
        <v>17.599999999999994</v>
      </c>
    </row>
    <row r="9" spans="3:6" ht="19.5" customHeight="1">
      <c r="C9" s="67" t="s">
        <v>14</v>
      </c>
      <c r="D9" s="221">
        <v>96.3</v>
      </c>
      <c r="E9" s="233">
        <v>93.2</v>
      </c>
      <c r="F9" s="226">
        <f t="shared" si="0"/>
        <v>-10.5</v>
      </c>
    </row>
    <row r="10" spans="3:6" ht="19.5" customHeight="1">
      <c r="C10" s="67" t="s">
        <v>60</v>
      </c>
      <c r="D10" s="221">
        <v>104.6</v>
      </c>
      <c r="E10" s="233">
        <v>111.8</v>
      </c>
      <c r="F10" s="226">
        <f t="shared" si="0"/>
        <v>16.39999999999999</v>
      </c>
    </row>
    <row r="11" spans="3:6" ht="19.5" customHeight="1">
      <c r="C11" s="67" t="s">
        <v>61</v>
      </c>
      <c r="D11" s="221">
        <v>101.8</v>
      </c>
      <c r="E11" s="233">
        <v>101.1</v>
      </c>
      <c r="F11" s="226">
        <f t="shared" si="0"/>
        <v>2.8999999999999915</v>
      </c>
    </row>
    <row r="12" spans="3:6" ht="19.5" customHeight="1">
      <c r="C12" s="67" t="s">
        <v>62</v>
      </c>
      <c r="D12" s="221">
        <v>95.7</v>
      </c>
      <c r="E12" s="233">
        <v>105.1</v>
      </c>
      <c r="F12" s="226">
        <f t="shared" si="0"/>
        <v>0.7999999999999972</v>
      </c>
    </row>
    <row r="13" spans="3:6" ht="19.5" customHeight="1">
      <c r="C13" s="67" t="s">
        <v>63</v>
      </c>
      <c r="D13" s="221">
        <v>102</v>
      </c>
      <c r="E13" s="233">
        <v>114.1</v>
      </c>
      <c r="F13" s="226">
        <f t="shared" si="0"/>
        <v>16.099999999999994</v>
      </c>
    </row>
    <row r="14" spans="3:6" ht="19.5" customHeight="1">
      <c r="C14" s="67" t="s">
        <v>64</v>
      </c>
      <c r="D14" s="221">
        <v>91.1</v>
      </c>
      <c r="E14" s="233">
        <v>96.7</v>
      </c>
      <c r="F14" s="226">
        <f t="shared" si="0"/>
        <v>-12.200000000000003</v>
      </c>
    </row>
    <row r="15" spans="3:6" ht="19.5" customHeight="1">
      <c r="C15" s="67" t="s">
        <v>9</v>
      </c>
      <c r="D15" s="221">
        <v>100.3</v>
      </c>
      <c r="E15" s="233">
        <v>111.4</v>
      </c>
      <c r="F15" s="226">
        <f t="shared" si="0"/>
        <v>11.700000000000003</v>
      </c>
    </row>
    <row r="16" spans="3:6" ht="19.5" customHeight="1">
      <c r="C16" s="67" t="s">
        <v>65</v>
      </c>
      <c r="D16" s="221">
        <v>102.1</v>
      </c>
      <c r="E16" s="233">
        <v>110.8</v>
      </c>
      <c r="F16" s="226">
        <f t="shared" si="0"/>
        <v>12.899999999999991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75</v>
      </c>
      <c r="E40" s="35" t="s">
        <v>16</v>
      </c>
      <c r="G40" t="s">
        <v>75</v>
      </c>
      <c r="H40" t="s">
        <v>16</v>
      </c>
      <c r="I40" t="s">
        <v>15</v>
      </c>
      <c r="J40" t="s">
        <v>75</v>
      </c>
      <c r="K40" t="s">
        <v>16</v>
      </c>
    </row>
    <row r="41" spans="3:11" ht="15.75">
      <c r="C41" s="67" t="s">
        <v>12</v>
      </c>
      <c r="D41" s="139">
        <v>107.2</v>
      </c>
      <c r="E41">
        <v>1</v>
      </c>
      <c r="F41" s="67" t="s">
        <v>12</v>
      </c>
      <c r="G41" s="139">
        <v>107.2</v>
      </c>
      <c r="H41">
        <v>101.8</v>
      </c>
      <c r="I41" s="67" t="s">
        <v>63</v>
      </c>
      <c r="J41" s="170">
        <v>114.1</v>
      </c>
      <c r="K41">
        <v>1</v>
      </c>
    </row>
    <row r="42" spans="3:11" ht="15.75">
      <c r="C42" s="67" t="s">
        <v>60</v>
      </c>
      <c r="D42" s="78">
        <v>104.6</v>
      </c>
      <c r="E42">
        <v>2</v>
      </c>
      <c r="F42" s="67" t="s">
        <v>60</v>
      </c>
      <c r="G42" s="78">
        <v>104.6</v>
      </c>
      <c r="H42">
        <v>101.8</v>
      </c>
      <c r="I42" s="67" t="s">
        <v>4</v>
      </c>
      <c r="J42" s="171">
        <v>113.6</v>
      </c>
      <c r="K42">
        <v>2</v>
      </c>
    </row>
    <row r="43" spans="3:11" ht="15.75">
      <c r="C43" s="67" t="s">
        <v>4</v>
      </c>
      <c r="D43" s="78">
        <v>104</v>
      </c>
      <c r="E43">
        <v>3</v>
      </c>
      <c r="F43" s="67" t="s">
        <v>4</v>
      </c>
      <c r="G43" s="78">
        <v>104</v>
      </c>
      <c r="H43">
        <v>101.8</v>
      </c>
      <c r="I43" s="67" t="s">
        <v>60</v>
      </c>
      <c r="J43" s="169">
        <v>111.8</v>
      </c>
      <c r="K43">
        <v>3</v>
      </c>
    </row>
    <row r="44" spans="3:11" ht="15.75">
      <c r="C44" s="67" t="s">
        <v>17</v>
      </c>
      <c r="D44" s="139">
        <v>102.3</v>
      </c>
      <c r="E44">
        <v>4</v>
      </c>
      <c r="F44" s="67" t="s">
        <v>17</v>
      </c>
      <c r="G44" s="139">
        <v>102.3</v>
      </c>
      <c r="H44">
        <v>101.8</v>
      </c>
      <c r="I44" s="67" t="s">
        <v>9</v>
      </c>
      <c r="J44" s="170">
        <v>111.4</v>
      </c>
      <c r="K44">
        <v>4</v>
      </c>
    </row>
    <row r="45" spans="3:11" ht="15.75">
      <c r="C45" s="67" t="s">
        <v>65</v>
      </c>
      <c r="D45" s="78">
        <v>102.1</v>
      </c>
      <c r="E45">
        <v>4</v>
      </c>
      <c r="F45" s="67" t="s">
        <v>65</v>
      </c>
      <c r="G45" s="78">
        <v>102.1</v>
      </c>
      <c r="H45">
        <v>101.8</v>
      </c>
      <c r="I45" s="67" t="s">
        <v>65</v>
      </c>
      <c r="J45" s="169">
        <v>110.8</v>
      </c>
      <c r="K45">
        <v>5</v>
      </c>
    </row>
    <row r="46" spans="3:11" ht="15.75">
      <c r="C46" s="67" t="s">
        <v>63</v>
      </c>
      <c r="D46" s="78">
        <v>102</v>
      </c>
      <c r="E46">
        <v>5</v>
      </c>
      <c r="F46" s="67" t="s">
        <v>63</v>
      </c>
      <c r="G46" s="78">
        <v>102</v>
      </c>
      <c r="H46">
        <v>101.8</v>
      </c>
      <c r="I46" s="67" t="s">
        <v>17</v>
      </c>
      <c r="J46" s="170">
        <v>110.3</v>
      </c>
      <c r="K46">
        <v>6</v>
      </c>
    </row>
    <row r="47" spans="3:11" ht="15.75">
      <c r="C47" s="67" t="s">
        <v>61</v>
      </c>
      <c r="D47" s="78">
        <v>101.8</v>
      </c>
      <c r="E47">
        <v>6</v>
      </c>
      <c r="F47" s="67" t="s">
        <v>61</v>
      </c>
      <c r="G47" s="78">
        <v>101.8</v>
      </c>
      <c r="H47">
        <v>101.8</v>
      </c>
      <c r="I47" s="67" t="s">
        <v>62</v>
      </c>
      <c r="J47" s="170">
        <v>105.1</v>
      </c>
      <c r="K47">
        <v>7</v>
      </c>
    </row>
    <row r="48" spans="3:11" ht="15.75">
      <c r="C48" s="67" t="s">
        <v>9</v>
      </c>
      <c r="D48" s="78">
        <v>100.3</v>
      </c>
      <c r="E48">
        <v>7</v>
      </c>
      <c r="F48" s="67" t="s">
        <v>9</v>
      </c>
      <c r="G48" s="78">
        <v>100.3</v>
      </c>
      <c r="H48">
        <v>101.8</v>
      </c>
      <c r="I48" s="67" t="s">
        <v>12</v>
      </c>
      <c r="J48" s="170">
        <v>104.8</v>
      </c>
      <c r="K48">
        <v>8</v>
      </c>
    </row>
    <row r="49" spans="3:11" ht="15.75">
      <c r="C49" s="67" t="s">
        <v>6</v>
      </c>
      <c r="D49" s="78">
        <v>99.2</v>
      </c>
      <c r="E49">
        <v>8</v>
      </c>
      <c r="F49" s="67" t="s">
        <v>6</v>
      </c>
      <c r="G49" s="78">
        <v>99.2</v>
      </c>
      <c r="H49">
        <v>101.8</v>
      </c>
      <c r="I49" s="67" t="s">
        <v>6</v>
      </c>
      <c r="J49" s="170">
        <v>102.1</v>
      </c>
      <c r="K49">
        <v>9</v>
      </c>
    </row>
    <row r="50" spans="3:11" ht="15.75">
      <c r="C50" s="67" t="s">
        <v>2</v>
      </c>
      <c r="D50" s="78">
        <v>99.1</v>
      </c>
      <c r="E50">
        <v>9</v>
      </c>
      <c r="F50" s="67" t="s">
        <v>2</v>
      </c>
      <c r="G50" s="78">
        <v>99.1</v>
      </c>
      <c r="H50">
        <v>101.8</v>
      </c>
      <c r="I50" s="67" t="s">
        <v>61</v>
      </c>
      <c r="J50" s="170">
        <v>101.1</v>
      </c>
      <c r="K50">
        <v>10</v>
      </c>
    </row>
    <row r="51" spans="3:11" ht="15.75">
      <c r="C51" s="69" t="s">
        <v>1</v>
      </c>
      <c r="D51" s="78">
        <v>98</v>
      </c>
      <c r="E51">
        <v>10</v>
      </c>
      <c r="F51" s="69" t="s">
        <v>1</v>
      </c>
      <c r="G51" s="78">
        <v>98</v>
      </c>
      <c r="H51">
        <v>101.8</v>
      </c>
      <c r="I51" s="67" t="s">
        <v>2</v>
      </c>
      <c r="J51" s="169">
        <v>99.1</v>
      </c>
      <c r="K51">
        <v>11</v>
      </c>
    </row>
    <row r="52" spans="3:11" ht="15.75">
      <c r="C52" s="67" t="s">
        <v>14</v>
      </c>
      <c r="D52" s="78">
        <v>96.3</v>
      </c>
      <c r="E52">
        <v>11</v>
      </c>
      <c r="F52" s="67" t="s">
        <v>14</v>
      </c>
      <c r="G52" s="78">
        <v>96.3</v>
      </c>
      <c r="H52">
        <v>101.8</v>
      </c>
      <c r="I52" s="67" t="s">
        <v>64</v>
      </c>
      <c r="J52" s="169">
        <v>96.7</v>
      </c>
      <c r="K52">
        <v>12</v>
      </c>
    </row>
    <row r="53" spans="3:11" ht="15.75">
      <c r="C53" s="67" t="s">
        <v>62</v>
      </c>
      <c r="D53" s="78">
        <v>95.7</v>
      </c>
      <c r="E53">
        <v>12</v>
      </c>
      <c r="F53" s="67" t="s">
        <v>62</v>
      </c>
      <c r="G53" s="78">
        <v>95.7</v>
      </c>
      <c r="H53">
        <v>101.8</v>
      </c>
      <c r="I53" s="69" t="s">
        <v>1</v>
      </c>
      <c r="J53" s="170">
        <v>95.4</v>
      </c>
      <c r="K53">
        <v>13</v>
      </c>
    </row>
    <row r="54" spans="3:11" ht="15.75">
      <c r="C54" s="67" t="s">
        <v>64</v>
      </c>
      <c r="D54" s="78">
        <v>91.1</v>
      </c>
      <c r="E54">
        <v>13</v>
      </c>
      <c r="F54" s="67" t="s">
        <v>64</v>
      </c>
      <c r="G54" s="78">
        <v>91.1</v>
      </c>
      <c r="H54">
        <v>101.8</v>
      </c>
      <c r="I54" s="67" t="s">
        <v>14</v>
      </c>
      <c r="J54" s="171">
        <v>93.2</v>
      </c>
      <c r="K54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&amp;R17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N_Shadrina</dc:creator>
  <cp:keywords/>
  <dc:description/>
  <cp:lastModifiedBy>УР ГС</cp:lastModifiedBy>
  <cp:lastPrinted>2010-08-02T05:57:18Z</cp:lastPrinted>
  <dcterms:created xsi:type="dcterms:W3CDTF">2007-07-26T05:47:54Z</dcterms:created>
  <dcterms:modified xsi:type="dcterms:W3CDTF">2010-08-02T06:00:00Z</dcterms:modified>
  <cp:category/>
  <cp:version/>
  <cp:contentType/>
  <cp:contentStatus/>
</cp:coreProperties>
</file>