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5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9.xml" ContentType="application/vnd.openxmlformats-officedocument.drawing+xml"/>
  <Override PartName="/xl/worksheets/sheet22.xml" ContentType="application/vnd.openxmlformats-officedocument.spreadsheetml.worksheet+xml"/>
  <Override PartName="/xl/drawings/drawing31.xml" ContentType="application/vnd.openxmlformats-officedocument.drawing+xml"/>
  <Override PartName="/xl/worksheets/sheet23.xml" ContentType="application/vnd.openxmlformats-officedocument.spreadsheetml.worksheet+xml"/>
  <Override PartName="/xl/drawings/drawing32.xml" ContentType="application/vnd.openxmlformats-officedocument.drawing+xml"/>
  <Override PartName="/xl/worksheets/sheet24.xml" ContentType="application/vnd.openxmlformats-officedocument.spreadsheetml.worksheet+xml"/>
  <Override PartName="/xl/drawings/drawing3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5.xml" ContentType="application/vnd.openxmlformats-officedocument.drawing+xml"/>
  <Override PartName="/xl/worksheets/sheet27.xml" ContentType="application/vnd.openxmlformats-officedocument.spreadsheetml.worksheet+xml"/>
  <Override PartName="/xl/drawings/drawing37.xml" ContentType="application/vnd.openxmlformats-officedocument.drawing+xml"/>
  <Override PartName="/xl/worksheets/sheet28.xml" ContentType="application/vnd.openxmlformats-officedocument.spreadsheetml.worksheet+xml"/>
  <Override PartName="/xl/drawings/drawing39.xml" ContentType="application/vnd.openxmlformats-officedocument.drawing+xml"/>
  <Override PartName="/xl/worksheets/sheet29.xml" ContentType="application/vnd.openxmlformats-officedocument.spreadsheetml.worksheet+xml"/>
  <Override PartName="/xl/drawings/drawing41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7530" windowHeight="4965" firstSheet="22" activeTab="28"/>
  </bookViews>
  <sheets>
    <sheet name="Лист1" sheetId="1" r:id="rId1"/>
    <sheet name="инд.произ." sheetId="2" r:id="rId2"/>
    <sheet name="инд.доб." sheetId="3" r:id="rId3"/>
    <sheet name="инд.обр." sheetId="4" r:id="rId4"/>
    <sheet name="инд.газа" sheetId="5" r:id="rId5"/>
    <sheet name="Лист2" sheetId="6" r:id="rId6"/>
    <sheet name="мясо" sheetId="7" r:id="rId7"/>
    <sheet name="молоко" sheetId="8" r:id="rId8"/>
    <sheet name="надои" sheetId="9" r:id="rId9"/>
    <sheet name="КРС" sheetId="10" r:id="rId10"/>
    <sheet name="свиньи" sheetId="11" r:id="rId11"/>
    <sheet name="Рейтинг 3 " sheetId="12" r:id="rId12"/>
    <sheet name="фин. рез." sheetId="13" r:id="rId13"/>
    <sheet name="убыт. орг." sheetId="14" r:id="rId14"/>
    <sheet name="Рейтинг 4" sheetId="15" r:id="rId15"/>
    <sheet name="безработица" sheetId="16" r:id="rId16"/>
    <sheet name="инфляция" sheetId="17" r:id="rId17"/>
    <sheet name="доходы" sheetId="18" r:id="rId18"/>
    <sheet name="зарплата" sheetId="19" r:id="rId19"/>
    <sheet name="Рейтинг 5" sheetId="20" r:id="rId20"/>
    <sheet name="розн.торговля" sheetId="21" r:id="rId21"/>
    <sheet name="общ.питание" sheetId="22" r:id="rId22"/>
    <sheet name="пл.услуги" sheetId="23" r:id="rId23"/>
    <sheet name="жилье" sheetId="24" r:id="rId24"/>
    <sheet name="Рейтинг 6" sheetId="25" r:id="rId25"/>
    <sheet name="родившиеся" sheetId="26" r:id="rId26"/>
    <sheet name="умершие" sheetId="27" r:id="rId27"/>
    <sheet name="млад.смертность" sheetId="28" r:id="rId28"/>
    <sheet name="ест.прирост" sheetId="29" r:id="rId29"/>
    <sheet name="Лист3" sheetId="30" r:id="rId30"/>
  </sheets>
  <externalReferences>
    <externalReference r:id="rId33"/>
  </externalReferences>
  <definedNames>
    <definedName name="_xlnm.Print_Area" localSheetId="15">'безработица'!$A$1:$H$38</definedName>
    <definedName name="_xlnm.Print_Area" localSheetId="17">'доходы'!$A$1:$H$38</definedName>
    <definedName name="_xlnm.Print_Area" localSheetId="28">'ест.прирост'!$A$1:$H$38</definedName>
    <definedName name="_xlnm.Print_Area" localSheetId="23">'жилье'!$A$1:$H$37</definedName>
    <definedName name="_xlnm.Print_Area" localSheetId="18">'зарплата'!$A$1:$H$37</definedName>
    <definedName name="_xlnm.Print_Area" localSheetId="4">'инд.газа'!$A$1:$H$36</definedName>
    <definedName name="_xlnm.Print_Area" localSheetId="2">'инд.доб.'!$A$1:$H$36</definedName>
    <definedName name="_xlnm.Print_Area" localSheetId="3">'инд.обр.'!$A$1:$H$37</definedName>
    <definedName name="_xlnm.Print_Area" localSheetId="1">'инд.произ.'!$A$1:$H$36</definedName>
    <definedName name="_xlnm.Print_Area" localSheetId="16">'инфляция'!$A$1:$H$38</definedName>
    <definedName name="_xlnm.Print_Area" localSheetId="9">'КРС'!$A$1:$G$36</definedName>
    <definedName name="_xlnm.Print_Area" localSheetId="5">'Лист2'!$A$1:$H$30</definedName>
    <definedName name="_xlnm.Print_Area" localSheetId="27">'млад.смертность'!$A$1:$H$38</definedName>
    <definedName name="_xlnm.Print_Area" localSheetId="7">'молоко'!$A$1:$H$37</definedName>
    <definedName name="_xlnm.Print_Area" localSheetId="6">'мясо'!$A$1:$H$36</definedName>
    <definedName name="_xlnm.Print_Area" localSheetId="8">'надои'!$A$1:$H$37</definedName>
    <definedName name="_xlnm.Print_Area" localSheetId="21">'общ.питание'!$A$1:$H$36</definedName>
    <definedName name="_xlnm.Print_Area" localSheetId="22">'пл.услуги'!$A$1:$H$37</definedName>
    <definedName name="_xlnm.Print_Area" localSheetId="14">'Рейтинг 4'!$A$1:$F$30</definedName>
    <definedName name="_xlnm.Print_Area" localSheetId="25">'родившиеся'!$A$1:$H$38</definedName>
    <definedName name="_xlnm.Print_Area" localSheetId="20">'розн.торговля'!$A$1:$H$36</definedName>
    <definedName name="_xlnm.Print_Area" localSheetId="10">'свиньи'!$A$1:$H$37</definedName>
    <definedName name="_xlnm.Print_Area" localSheetId="13">'убыт. орг.'!$A$1:$H$36</definedName>
    <definedName name="_xlnm.Print_Area" localSheetId="26">'умершие'!$A$1:$H$38</definedName>
    <definedName name="_xlnm.Print_Area" localSheetId="12">'фин. рез.'!$A$1:$H$35</definedName>
  </definedNames>
  <calcPr fullCalcOnLoad="1"/>
</workbook>
</file>

<file path=xl/sharedStrings.xml><?xml version="1.0" encoding="utf-8"?>
<sst xmlns="http://schemas.openxmlformats.org/spreadsheetml/2006/main" count="2291" uniqueCount="136">
  <si>
    <t>родившиеся</t>
  </si>
  <si>
    <t>Удмуртия</t>
  </si>
  <si>
    <t>Башкортостан</t>
  </si>
  <si>
    <t>Оренбургская</t>
  </si>
  <si>
    <t>Чувашия</t>
  </si>
  <si>
    <t>Самарская</t>
  </si>
  <si>
    <t>Татарстан</t>
  </si>
  <si>
    <t>Кировская</t>
  </si>
  <si>
    <t>Нижегородская</t>
  </si>
  <si>
    <t>Саратовская</t>
  </si>
  <si>
    <t>Ульяновская</t>
  </si>
  <si>
    <t>Пензенская</t>
  </si>
  <si>
    <t>Мордовия</t>
  </si>
  <si>
    <t>Россия</t>
  </si>
  <si>
    <t>Пермский край</t>
  </si>
  <si>
    <t>субъекты</t>
  </si>
  <si>
    <t>место</t>
  </si>
  <si>
    <t>Марий Эл</t>
  </si>
  <si>
    <t>умершие</t>
  </si>
  <si>
    <t>младенческая смертность</t>
  </si>
  <si>
    <t>естественный прирост</t>
  </si>
  <si>
    <t>Рейтинг субъектов ПФО по демографическим показателям</t>
  </si>
  <si>
    <t>разница, проц.пункт</t>
  </si>
  <si>
    <r>
      <t xml:space="preserve">Коэффициент рождаемости </t>
    </r>
    <r>
      <rPr>
        <sz val="12"/>
        <rFont val="Times New Roman"/>
        <family val="1"/>
      </rPr>
      <t>(на 1000 населения)</t>
    </r>
  </si>
  <si>
    <r>
      <t xml:space="preserve">Коэффициент смертности </t>
    </r>
    <r>
      <rPr>
        <sz val="12"/>
        <rFont val="Times New Roman"/>
        <family val="1"/>
      </rPr>
      <t>(на 1000 населения)</t>
    </r>
  </si>
  <si>
    <r>
      <t xml:space="preserve">Умершие в возрасте до одного года </t>
    </r>
    <r>
      <rPr>
        <sz val="12"/>
        <rFont val="Times New Roman"/>
        <family val="1"/>
      </rPr>
      <t>на 1000 родившихся</t>
    </r>
  </si>
  <si>
    <r>
      <t xml:space="preserve">Естественный прирост (+), убыль (-) населения </t>
    </r>
    <r>
      <rPr>
        <sz val="12"/>
        <rFont val="Times New Roman"/>
        <family val="1"/>
      </rPr>
      <t>(на 1000 населения)</t>
    </r>
  </si>
  <si>
    <t>Среднедушевые денежные доходы</t>
  </si>
  <si>
    <t>изменение относительно предыдущего периода, %</t>
  </si>
  <si>
    <t>Сводный индекс потребительских цен на товары и платные услуги</t>
  </si>
  <si>
    <t>уровень регистрируемой безработицы</t>
  </si>
  <si>
    <t>инфляция</t>
  </si>
  <si>
    <t>Среднемесячная заработная плата работников по полному кругу предприятий</t>
  </si>
  <si>
    <t>средняя начисленная заработная плата по полному кругу предприятий</t>
  </si>
  <si>
    <t>Рейтинг субъектов ПФО по социально-экономическим показателям</t>
  </si>
  <si>
    <t>Оборот розничной торговли на душу населения</t>
  </si>
  <si>
    <t>оборот розничной торговли на душу населения</t>
  </si>
  <si>
    <t>оборот общественного питания на душу населения</t>
  </si>
  <si>
    <t>объем платных услуг на душу населения</t>
  </si>
  <si>
    <t>Объем платных услуг на душу населения</t>
  </si>
  <si>
    <t>ввод в действие жилых домов на душу населения</t>
  </si>
  <si>
    <t>Оборот общественного питания на душу населения</t>
  </si>
  <si>
    <t>Рейтинг субъектов ПФО по сельскохозяйственным показателям</t>
  </si>
  <si>
    <t>Рейтинг субъектов ПФО по показателям промышленного производства</t>
  </si>
  <si>
    <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</si>
  <si>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Индекс производства по виду деятельности "Добыча полезных ископаемых"</t>
  </si>
  <si>
    <t>Индекс производства по виду деятельности "Обрабатывающие производства"</t>
  </si>
  <si>
    <t xml:space="preserve"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 </t>
  </si>
  <si>
    <t>Рейтинг субъектов ПФО по финансовым показателям</t>
  </si>
  <si>
    <t>Сальдированный финансовый результат деятельности крупных и средних организаций</t>
  </si>
  <si>
    <t>Удельный вес убыточный крупных и средних организаций в общем числе крупных и средних организаций</t>
  </si>
  <si>
    <t>Удельный вес убыточных крупных и средних организаций</t>
  </si>
  <si>
    <t xml:space="preserve">среднедушевые денежные доходы населения </t>
  </si>
  <si>
    <t xml:space="preserve">Саратовская </t>
  </si>
  <si>
    <t>Темпы роста (снижения) производства молока в хозяйствах всех категорий</t>
  </si>
  <si>
    <t>Изменение поголовья крупного рогатого скота в хозяйствах всех категорий</t>
  </si>
  <si>
    <t>Изменение поголовья свиней в хозяйствах всех категорий</t>
  </si>
  <si>
    <t>Изменение численности поголовья свиней в хозяйствах всех категорий</t>
  </si>
  <si>
    <t>ПФО</t>
  </si>
  <si>
    <t>январь-март 2009</t>
  </si>
  <si>
    <t xml:space="preserve">Кировская </t>
  </si>
  <si>
    <t xml:space="preserve">Нижегородская </t>
  </si>
  <si>
    <t xml:space="preserve">Оренбургская </t>
  </si>
  <si>
    <t xml:space="preserve">Пензенская </t>
  </si>
  <si>
    <t xml:space="preserve">Самарская </t>
  </si>
  <si>
    <t xml:space="preserve">Ульяновская </t>
  </si>
  <si>
    <t>Изменение численности поголовья крупного рогатого скота                                                                                                      в хозяйствах всех категорий</t>
  </si>
  <si>
    <r>
      <t xml:space="preserve">Рейтинг субъектов ПФО по социально-экономическим показателям </t>
    </r>
    <r>
      <rPr>
        <b/>
        <sz val="12"/>
        <rFont val="Times New Roman"/>
        <family val="1"/>
      </rPr>
      <t>(продолжение)</t>
    </r>
  </si>
  <si>
    <t xml:space="preserve">сентябрь к декабрю </t>
  </si>
  <si>
    <t>январь-март</t>
  </si>
  <si>
    <t>россия</t>
  </si>
  <si>
    <t>Уровень зарегистрированной безработицы в % к экономически активному населению</t>
  </si>
  <si>
    <t>2010 (январь-март)</t>
  </si>
  <si>
    <t>Темпы роста (снижения) производства скота и птицы на убой (в живом весе)</t>
  </si>
  <si>
    <t>январь-июнь</t>
  </si>
  <si>
    <t xml:space="preserve">июнь к декабрю </t>
  </si>
  <si>
    <t xml:space="preserve">среднее значение </t>
  </si>
  <si>
    <t>итого</t>
  </si>
  <si>
    <t>январь</t>
  </si>
  <si>
    <t>февраль</t>
  </si>
  <si>
    <t>март</t>
  </si>
  <si>
    <t>апрель</t>
  </si>
  <si>
    <t>июнь</t>
  </si>
  <si>
    <t>май</t>
  </si>
  <si>
    <t>январь-май</t>
  </si>
  <si>
    <t>январь-июнь 2010</t>
  </si>
  <si>
    <t>январь-июнь 2009</t>
  </si>
  <si>
    <t>январь- июнь</t>
  </si>
  <si>
    <t xml:space="preserve">россия </t>
  </si>
  <si>
    <t>МЯСО</t>
  </si>
  <si>
    <t>январь-сентябрь</t>
  </si>
  <si>
    <t>МОЛОКО</t>
  </si>
  <si>
    <t>КРС</t>
  </si>
  <si>
    <t>СВИНЬИ</t>
  </si>
  <si>
    <t>Индекс производства по виду деятельности "Производство и распределение электроэнергии, газа и воды"</t>
  </si>
  <si>
    <t>индекс физического объёма оборота розничной торговли в 2010г. относительно 2009г., %</t>
  </si>
  <si>
    <t>индекс физического объёма оборота общественного питания в 2010г. относительно 2009г., %</t>
  </si>
  <si>
    <t>индекс физического объёма платных услуг населению в 2010г. относительно 2009г., %</t>
  </si>
  <si>
    <t>ввод в действие жилых домов в 2010г. в % к соответствующему периоду предыдущего года</t>
  </si>
  <si>
    <t>Надой молока на одну корову в сельхозорганизациях</t>
  </si>
  <si>
    <t>надой</t>
  </si>
  <si>
    <t>относитеьное ускорение, проц.пункт</t>
  </si>
  <si>
    <t>относительное ускорение, проц.пункт</t>
  </si>
  <si>
    <t>Ввод в действие жилых домов на 1000 человек населения</t>
  </si>
  <si>
    <t xml:space="preserve"> на 1 января 2011 г.</t>
  </si>
  <si>
    <t xml:space="preserve"> на 1 января 2010 г.</t>
  </si>
  <si>
    <t>январь-декабрь 2010г. в % к январю-декабрю 2009г.</t>
  </si>
  <si>
    <t>январь-декабрь 2009г. в % к январю-декабрю 2008г.</t>
  </si>
  <si>
    <t>январь-декабрь 2010г.,    руб.</t>
  </si>
  <si>
    <t>январь-декабрь 2009г.,     руб.</t>
  </si>
  <si>
    <t>январь-декабрь 2010г.,      руб.</t>
  </si>
  <si>
    <t>январь-декабрь 2010г.  (кв.м. общ. площади)</t>
  </si>
  <si>
    <t>январь-декабрь 2009г. (кв.м. общ. площади)</t>
  </si>
  <si>
    <t>январь-декабрь 2010г.,        руб.</t>
  </si>
  <si>
    <t>январь-декабрь 2009г.,         руб.</t>
  </si>
  <si>
    <t>декабрь 2010г. в % к декабрю 2009г.</t>
  </si>
  <si>
    <t>декабрь 2009г. в % к декабрю 2008г.</t>
  </si>
  <si>
    <t>январь-ноябрь 2010г.</t>
  </si>
  <si>
    <t>январь-ноябрь 2009г.</t>
  </si>
  <si>
    <t>январь-ноябрь 2010г.,    руб.</t>
  </si>
  <si>
    <t>январь-ноябрь 2010г. в % к январю-ноябрю 2009г.</t>
  </si>
  <si>
    <t>январь-ноябрь 2009г. в % к январю-ноябрю 2008г.</t>
  </si>
  <si>
    <t>январь-ноябрь</t>
  </si>
  <si>
    <t xml:space="preserve">январь-ноябрь </t>
  </si>
  <si>
    <t>январь-декабрь 2010 г. в % к январю-декабрю 2009 г.</t>
  </si>
  <si>
    <t>январь-декабрь 2009 г. в % к январю-декабрю 2008 г.</t>
  </si>
  <si>
    <t>январь-декабрь 2010 г. в % к январю-декабрь 2009 г.</t>
  </si>
  <si>
    <t>январь-декабрь 2009 г. в % к январю-декабрь 2008 г.</t>
  </si>
  <si>
    <t>на 1 января 2011 г. в % к соответствующей дате предыдущего года</t>
  </si>
  <si>
    <t>в январе-декабре  2010 года, кг</t>
  </si>
  <si>
    <t>в январе-декабре  2009 года, кг</t>
  </si>
  <si>
    <t>январь-декабрь  2010 г. в % к январю-декабрю 2009 г.</t>
  </si>
  <si>
    <t>январь-ноябрь    2009 г.,  руб.</t>
  </si>
  <si>
    <t>Надой молока от одной коровы</t>
  </si>
  <si>
    <t xml:space="preserve"> </t>
  </si>
  <si>
    <t>на 1 января 2010 г. в % к соответствующей дате предыдущего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</si>
</sst>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00_р_._-;\-* #,##0.000_р_._-;_-* &quot;-&quot;??_р_._-;_-@_-"/>
    <numFmt numFmtId="178" formatCode="0.000000000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73">
    <font>
      <sz val="10"/>
      <name val="Times New Roman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 Cyr"/>
      <family val="0"/>
    </font>
    <font>
      <sz val="9"/>
      <color indexed="10"/>
      <name val="Times New Roman Cyr"/>
      <family val="0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2"/>
      <color indexed="48"/>
      <name val="Times New Roman Cyr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.75"/>
      <color indexed="8"/>
      <name val="Georgia"/>
      <family val="0"/>
    </font>
    <font>
      <b/>
      <sz val="10.5"/>
      <color indexed="8"/>
      <name val="Georgi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170" fontId="0" fillId="0" borderId="0" xfId="0" applyNumberForma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7" fillId="0" borderId="10" xfId="0" applyNumberFormat="1" applyFont="1" applyFill="1" applyBorder="1" applyAlignment="1" quotePrefix="1">
      <alignment horizontal="right"/>
    </xf>
    <xf numFmtId="0" fontId="7" fillId="0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164" fontId="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64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164" fontId="16" fillId="0" borderId="0" xfId="0" applyNumberFormat="1" applyFont="1" applyAlignment="1">
      <alignment/>
    </xf>
    <xf numFmtId="164" fontId="16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164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13" fillId="0" borderId="0" xfId="0" applyNumberFormat="1" applyFont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4" fontId="30" fillId="0" borderId="0" xfId="0" applyNumberFormat="1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164" fontId="31" fillId="0" borderId="1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164" fontId="1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164" fontId="31" fillId="0" borderId="10" xfId="0" applyNumberFormat="1" applyFont="1" applyBorder="1" applyAlignment="1">
      <alignment horizontal="right" wrapText="1"/>
    </xf>
    <xf numFmtId="164" fontId="31" fillId="0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179" fontId="0" fillId="0" borderId="0" xfId="0" applyNumberFormat="1" applyAlignment="1">
      <alignment/>
    </xf>
    <xf numFmtId="179" fontId="25" fillId="0" borderId="0" xfId="0" applyNumberFormat="1" applyFont="1" applyAlignment="1">
      <alignment/>
    </xf>
    <xf numFmtId="1" fontId="33" fillId="0" borderId="0" xfId="61" applyNumberFormat="1" applyFont="1" applyAlignment="1">
      <alignment/>
    </xf>
    <xf numFmtId="0" fontId="33" fillId="0" borderId="0" xfId="0" applyFont="1" applyAlignment="1">
      <alignment/>
    </xf>
    <xf numFmtId="0" fontId="24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4" fontId="2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right"/>
    </xf>
    <xf numFmtId="164" fontId="72" fillId="0" borderId="1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7" fillId="36" borderId="10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
январь-декабрь 2010 года к январю-декабрю 2009 года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35"/>
          <c:w val="0.986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'инд.произ.'!$G$40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'инд.произ.'!$G$41:$G$54</c:f>
              <c:numCache/>
            </c:numRef>
          </c:val>
        </c:ser>
        <c:axId val="33013579"/>
        <c:axId val="28686756"/>
      </c:barChart>
      <c:lineChart>
        <c:grouping val="standard"/>
        <c:varyColors val="0"/>
        <c:ser>
          <c:idx val="1"/>
          <c:order val="1"/>
          <c:tx>
            <c:strRef>
              <c:f>'инд.произ.'!$H$40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'инд.произ.'!$H$41:$H$54</c:f>
              <c:numCache/>
            </c:numRef>
          </c:val>
          <c:smooth val="0"/>
        </c:ser>
        <c:axId val="33013579"/>
        <c:axId val="28686756"/>
      </c:lineChart>
      <c:catAx>
        <c:axId val="330135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013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Сальдированный финансовый результат деятельности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январь-ноябрь 2010 года к январю-ноябрю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959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 рез.'!$G$40</c:f>
              <c:strCache>
                <c:ptCount val="1"/>
                <c:pt idx="0">
                  <c:v>январь-ноябрь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рез.'!$G$41:$G$54</c:f>
              <c:numCache/>
            </c:numRef>
          </c:val>
        </c:ser>
        <c:axId val="19162901"/>
        <c:axId val="38248382"/>
      </c:barChart>
      <c:lineChart>
        <c:grouping val="standard"/>
        <c:varyColors val="0"/>
        <c:ser>
          <c:idx val="1"/>
          <c:order val="1"/>
          <c:tx>
            <c:strRef>
              <c:f>'фин. рез.'!$H$40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рез.'!$H$41:$H$54</c:f>
              <c:numCache/>
            </c:numRef>
          </c:val>
          <c:smooth val="0"/>
        </c:ser>
        <c:axId val="19162901"/>
        <c:axId val="38248382"/>
      </c:lineChart>
      <c:catAx>
        <c:axId val="191629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Удельный вес убыточных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январь-ноябрь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085"/>
          <c:w val="0.972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'убыт. орг.'!$G$40</c:f>
              <c:strCache>
                <c:ptCount val="1"/>
                <c:pt idx="0">
                  <c:v>январь-ноябрь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орг.'!$G$41:$G$54</c:f>
              <c:numCache/>
            </c:numRef>
          </c:val>
        </c:ser>
        <c:axId val="8691119"/>
        <c:axId val="11111208"/>
      </c:barChart>
      <c:lineChart>
        <c:grouping val="standard"/>
        <c:varyColors val="0"/>
        <c:ser>
          <c:idx val="1"/>
          <c:order val="1"/>
          <c:tx>
            <c:strRef>
              <c:f>'убыт. орг.'!$H$40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орг.'!$H$41:$H$54</c:f>
              <c:numCache/>
            </c:numRef>
          </c:val>
          <c:smooth val="0"/>
        </c:ser>
        <c:axId val="8691119"/>
        <c:axId val="11111208"/>
      </c:lineChart>
      <c:catAx>
        <c:axId val="86911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691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Уровень зарегистрированной безработицы от экономически активного населения на 1 января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50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6"/>
          <c:w val="0.9547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безработица!$G$40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безработица!$G$41:$G$54</c:f>
              <c:numCache/>
            </c:numRef>
          </c:val>
        </c:ser>
        <c:axId val="32892009"/>
        <c:axId val="27592626"/>
      </c:barChart>
      <c:lineChart>
        <c:grouping val="standard"/>
        <c:varyColors val="0"/>
        <c:ser>
          <c:idx val="1"/>
          <c:order val="1"/>
          <c:tx>
            <c:strRef>
              <c:f>безработица!$H$40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безработица!$H$41:$H$54</c:f>
              <c:numCache/>
            </c:numRef>
          </c:val>
          <c:smooth val="0"/>
        </c:ser>
        <c:axId val="32892009"/>
        <c:axId val="27592626"/>
      </c:lineChart>
      <c:catAx>
        <c:axId val="328920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892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Сводный индекс потребительских цен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товары и платные услуги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декабрь 2010  г. к декабрю 2009 г.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85"/>
          <c:w val="0.94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инфляция!$G$40</c:f>
              <c:strCache>
                <c:ptCount val="1"/>
                <c:pt idx="0">
                  <c:v>сентябрь к декабрю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инфляция!$G$41:$G$54</c:f>
              <c:numCache/>
            </c:numRef>
          </c:val>
        </c:ser>
        <c:axId val="47007043"/>
        <c:axId val="20410204"/>
      </c:barChart>
      <c:lineChart>
        <c:grouping val="standard"/>
        <c:varyColors val="0"/>
        <c:ser>
          <c:idx val="1"/>
          <c:order val="1"/>
          <c:tx>
            <c:strRef>
              <c:f>инфляция!$H$40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инфляция!$H$41:$H$54</c:f>
              <c:numCache/>
            </c:numRef>
          </c:val>
          <c:smooth val="0"/>
        </c:ser>
        <c:axId val="47007043"/>
        <c:axId val="20410204"/>
      </c:lineChart>
      <c:catAx>
        <c:axId val="47007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00704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Среднедушевые денежные доходы населения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 январе-декабре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125"/>
          <c:w val="0.907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FFC000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доходы!$G$41:$G$54</c:f>
              <c:numCache/>
            </c:numRef>
          </c:val>
        </c:ser>
        <c:axId val="49474109"/>
        <c:axId val="42613798"/>
      </c:barChart>
      <c:lineChart>
        <c:grouping val="standard"/>
        <c:varyColors val="0"/>
        <c:ser>
          <c:idx val="1"/>
          <c:order val="1"/>
          <c:tx>
            <c:strRef>
              <c:f>доходы!$H$40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доходы!$H$41:$H$54</c:f>
              <c:numCache/>
            </c:numRef>
          </c:val>
          <c:smooth val="0"/>
        </c:ser>
        <c:axId val="49474109"/>
        <c:axId val="42613798"/>
      </c:lineChart>
      <c:catAx>
        <c:axId val="494741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474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Среднемесячная заработная плата работников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по полному кругу предприятий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январь-ноябрь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9"/>
          <c:w val="0.959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зарплата!$G$40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зарплата!$G$41:$G$54</c:f>
              <c:numCache/>
            </c:numRef>
          </c:val>
        </c:ser>
        <c:axId val="47979863"/>
        <c:axId val="29165584"/>
      </c:barChart>
      <c:lineChart>
        <c:grouping val="standard"/>
        <c:varyColors val="0"/>
        <c:ser>
          <c:idx val="1"/>
          <c:order val="1"/>
          <c:tx>
            <c:strRef>
              <c:f>зарплата!$H$40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зарплата!$H$41:$H$54</c:f>
              <c:numCache/>
            </c:numRef>
          </c:val>
          <c:smooth val="0"/>
        </c:ser>
        <c:axId val="47979863"/>
        <c:axId val="29165584"/>
      </c:lineChart>
      <c:catAx>
        <c:axId val="47979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979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розничной торговли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январь-декабрь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0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625"/>
          <c:w val="0.923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'розн.торговля'!$G$40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'розн.торговля'!$G$41:$G$54</c:f>
              <c:numCache/>
            </c:numRef>
          </c:val>
        </c:ser>
        <c:axId val="61163665"/>
        <c:axId val="13602074"/>
      </c:barChart>
      <c:lineChart>
        <c:grouping val="standard"/>
        <c:varyColors val="0"/>
        <c:ser>
          <c:idx val="1"/>
          <c:order val="1"/>
          <c:tx>
            <c:strRef>
              <c:f>'розн.торговля'!$H$40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'розн.торговля'!$H$41:$H$54</c:f>
              <c:numCache/>
            </c:numRef>
          </c:val>
          <c:smooth val="0"/>
        </c:ser>
        <c:axId val="61163665"/>
        <c:axId val="13602074"/>
      </c:lineChart>
      <c:catAx>
        <c:axId val="61163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163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общественного питания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январь-декабрь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4"/>
          <c:w val="0.940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'общ.питание'!$G$40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'общ.питание'!$G$41:$G$54</c:f>
              <c:numCache/>
            </c:numRef>
          </c:val>
        </c:ser>
        <c:axId val="55309803"/>
        <c:axId val="28026180"/>
      </c:barChart>
      <c:lineChart>
        <c:grouping val="standard"/>
        <c:varyColors val="0"/>
        <c:ser>
          <c:idx val="1"/>
          <c:order val="1"/>
          <c:tx>
            <c:strRef>
              <c:f>'общ.питание'!$H$40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'общ.питание'!$H$41:$H$54</c:f>
              <c:numCache/>
            </c:numRef>
          </c:val>
          <c:smooth val="0"/>
        </c:ser>
        <c:axId val="55309803"/>
        <c:axId val="28026180"/>
      </c:lineChart>
      <c:catAx>
        <c:axId val="553098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309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Объем платных услуг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январь-декабрь 2010 года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'пл.услуги'!$G$40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'пл.услуги'!$G$41:$G$54</c:f>
              <c:numCache/>
            </c:numRef>
          </c:val>
        </c:ser>
        <c:axId val="50909029"/>
        <c:axId val="55528078"/>
      </c:barChart>
      <c:lineChart>
        <c:grouping val="standard"/>
        <c:varyColors val="0"/>
        <c:ser>
          <c:idx val="1"/>
          <c:order val="1"/>
          <c:tx>
            <c:strRef>
              <c:f>'пл.услуги'!$H$40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'пл.услуги'!$H$41:$H$54</c:f>
              <c:numCache/>
            </c:numRef>
          </c:val>
          <c:smooth val="0"/>
        </c:ser>
        <c:axId val="50909029"/>
        <c:axId val="55528078"/>
      </c:lineChart>
      <c:catAx>
        <c:axId val="509090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9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1000 человек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январь-декабрь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725"/>
          <c:w val="0.90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жилье!$G$41:$G$54</c:f>
              <c:numCache/>
            </c:numRef>
          </c:val>
        </c:ser>
        <c:axId val="29990655"/>
        <c:axId val="1480440"/>
      </c:barChart>
      <c:lineChart>
        <c:grouping val="standard"/>
        <c:varyColors val="0"/>
        <c:ser>
          <c:idx val="1"/>
          <c:order val="1"/>
          <c:tx>
            <c:strRef>
              <c:f>жилье!$H$40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жилье!$H$41:$H$54</c:f>
              <c:numCache/>
            </c:numRef>
          </c:val>
          <c:smooth val="0"/>
        </c:ser>
        <c:axId val="29990655"/>
        <c:axId val="1480440"/>
      </c:lineChart>
      <c:catAx>
        <c:axId val="29990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"Добыча полезных ископаемых"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январь-декабрь 2010 года к январю-декабрю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6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085"/>
          <c:w val="0.968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'инд.доб.'!$G$40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'инд.доб.'!$G$41:$G$54</c:f>
              <c:numCache/>
            </c:numRef>
          </c:val>
        </c:ser>
        <c:axId val="56854213"/>
        <c:axId val="41925870"/>
      </c:barChart>
      <c:lineChart>
        <c:grouping val="standard"/>
        <c:varyColors val="0"/>
        <c:ser>
          <c:idx val="1"/>
          <c:order val="1"/>
          <c:tx>
            <c:strRef>
              <c:f>'инд.доб.'!$H$40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'инд.доб.'!$H$41:$H$54</c:f>
              <c:numCache/>
            </c:numRef>
          </c:val>
          <c:smooth val="0"/>
        </c:ser>
        <c:axId val="56854213"/>
        <c:axId val="41925870"/>
      </c:lineChart>
      <c:catAx>
        <c:axId val="568542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85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Родившиеся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875"/>
          <c:w val="0.977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родившиеся!$G$40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родившиеся!$G$41:$G$54</c:f>
              <c:numCache/>
            </c:numRef>
          </c:val>
        </c:ser>
        <c:axId val="13323961"/>
        <c:axId val="52806786"/>
      </c:barChart>
      <c:lineChart>
        <c:grouping val="standard"/>
        <c:varyColors val="0"/>
        <c:ser>
          <c:idx val="1"/>
          <c:order val="1"/>
          <c:tx>
            <c:strRef>
              <c:f>родившиеся!$H$40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родившиеся!$H$41:$H$54</c:f>
              <c:numCache/>
            </c:numRef>
          </c:val>
          <c:smooth val="0"/>
        </c:ser>
        <c:axId val="13323961"/>
        <c:axId val="52806786"/>
      </c:lineChart>
      <c:catAx>
        <c:axId val="133239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умершие!$G$40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умершие!$G$41:$G$54</c:f>
              <c:numCache/>
            </c:numRef>
          </c:val>
        </c:ser>
        <c:axId val="5499027"/>
        <c:axId val="49491244"/>
      </c:barChart>
      <c:lineChart>
        <c:grouping val="standard"/>
        <c:varyColors val="0"/>
        <c:ser>
          <c:idx val="1"/>
          <c:order val="1"/>
          <c:tx>
            <c:strRef>
              <c:f>умершие!$H$40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умершие!$H$41:$H$54</c:f>
              <c:numCache/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99027"/>
        <c:crossesAt val="1"/>
        <c:crossBetween val="between"/>
        <c:dispUnits/>
        <c:majorUnit val="4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в возрасте до одного года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родившихся
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'млад.смертность'!$G$40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'млад.смертность'!$G$41:$G$54</c:f>
              <c:numCache/>
            </c:numRef>
          </c:val>
        </c:ser>
        <c:axId val="42768013"/>
        <c:axId val="49367798"/>
      </c:barChart>
      <c:lineChart>
        <c:grouping val="standard"/>
        <c:varyColors val="0"/>
        <c:ser>
          <c:idx val="1"/>
          <c:order val="1"/>
          <c:tx>
            <c:strRef>
              <c:f>'млад.смертность'!$H$40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'млад.смертность'!$H$41:$H$54</c:f>
              <c:numCache/>
            </c:numRef>
          </c:val>
          <c:smooth val="0"/>
        </c:ser>
        <c:axId val="42768013"/>
        <c:axId val="49367798"/>
      </c:lineChart>
      <c:catAx>
        <c:axId val="42768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768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Естественный прирост (+), убыль (-) населения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населения
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775"/>
          <c:w val="0.921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'ест.прирост'!$G$40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D7100"/>
                  </a:gs>
                  <a:gs pos="50000">
                    <a:srgbClr val="FFCC00"/>
                  </a:gs>
                  <a:gs pos="100000">
                    <a:srgbClr val="8D71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'ест.прирост'!$G$41:$G$54</c:f>
              <c:numCache/>
            </c:numRef>
          </c:val>
        </c:ser>
        <c:axId val="41656999"/>
        <c:axId val="39368672"/>
      </c:barChart>
      <c:lineChart>
        <c:grouping val="standard"/>
        <c:varyColors val="0"/>
        <c:ser>
          <c:idx val="1"/>
          <c:order val="1"/>
          <c:tx>
            <c:strRef>
              <c:f>'ест.прирост'!$H$40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'ест.прирост'!$H$41:$H$54</c:f>
              <c:numCache/>
            </c:numRef>
          </c:val>
          <c:smooth val="0"/>
        </c:ser>
        <c:axId val="41656999"/>
        <c:axId val="39368672"/>
      </c:lineChart>
      <c:catAx>
        <c:axId val="41656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"Обрабатывающие производства"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январь-декабрь 2010 года к январю-декабрю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99"/>
          <c:w val="0.894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'инд.обр.'!$G$40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'инд.обр.'!$G$41:$G$54</c:f>
              <c:numCache/>
            </c:numRef>
          </c:val>
        </c:ser>
        <c:axId val="41788511"/>
        <c:axId val="40552280"/>
      </c:barChart>
      <c:lineChart>
        <c:grouping val="standard"/>
        <c:varyColors val="0"/>
        <c:ser>
          <c:idx val="1"/>
          <c:order val="1"/>
          <c:tx>
            <c:strRef>
              <c:f>'инд.обр.'!$H$40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'инд.обр.'!$H$41:$H$54</c:f>
              <c:numCache/>
            </c:numRef>
          </c:val>
          <c:smooth val="0"/>
        </c:ser>
        <c:axId val="41788511"/>
        <c:axId val="40552280"/>
      </c:lineChart>
      <c:catAx>
        <c:axId val="417885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788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"Производство и распределение электроэнергии, газа и воды"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январь-декабрь 2010 года к январю-декабрю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335"/>
          <c:w val="0.921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'инд.газа'!$G$40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'инд.газа'!$G$41:$G$54</c:f>
              <c:numCache/>
            </c:numRef>
          </c:val>
        </c:ser>
        <c:axId val="29426201"/>
        <c:axId val="63509218"/>
      </c:barChart>
      <c:lineChart>
        <c:grouping val="standard"/>
        <c:varyColors val="0"/>
        <c:ser>
          <c:idx val="1"/>
          <c:order val="1"/>
          <c:tx>
            <c:strRef>
              <c:f>'инд.газа'!$H$40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'инд.газа'!$H$41:$H$54</c:f>
              <c:numCache/>
            </c:numRef>
          </c:val>
          <c:smooth val="0"/>
        </c:ser>
        <c:axId val="29426201"/>
        <c:axId val="63509218"/>
      </c:lineChart>
      <c:catAx>
        <c:axId val="29426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42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Производство скота и птицы на убой (в живом весе)
январь-декабрь 2010 г. к январю-декабрю 2009 г.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45"/>
          <c:w val="0.920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мясо!$G$40</c:f>
              <c:strCache>
                <c:ptCount val="1"/>
                <c:pt idx="0">
                  <c:v>январь-сентябрь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мясо!$G$41:$G$54</c:f>
              <c:numCache/>
            </c:numRef>
          </c:val>
        </c:ser>
        <c:axId val="34712051"/>
        <c:axId val="43973004"/>
      </c:barChart>
      <c:lineChart>
        <c:grouping val="standard"/>
        <c:varyColors val="0"/>
        <c:ser>
          <c:idx val="1"/>
          <c:order val="1"/>
          <c:tx>
            <c:strRef>
              <c:f>мясо!$H$40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мясо!$H$41:$H$54</c:f>
            </c:numRef>
          </c:val>
          <c:smooth val="0"/>
        </c:ser>
        <c:axId val="34712051"/>
        <c:axId val="43973004"/>
      </c:lineChart>
      <c:scatterChart>
        <c:scatterStyle val="lineMarker"/>
        <c:varyColors val="0"/>
        <c:ser>
          <c:idx val="2"/>
          <c:order val="2"/>
          <c:tx>
            <c:strRef>
              <c:f>мясо!$I$40</c:f>
              <c:strCache>
                <c:ptCount val="1"/>
                <c:pt idx="0">
                  <c:v>россия 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мясо!$I$41:$I$54</c:f>
              <c:numCache/>
            </c:numRef>
          </c:yVal>
          <c:smooth val="1"/>
        </c:ser>
        <c:axId val="34712051"/>
        <c:axId val="43973004"/>
      </c:scatterChart>
      <c:catAx>
        <c:axId val="34712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712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Темпы роста (снижения) производства молока 
в хозяйствах всех категорий
январь-декабрь 2010 г. к январю-декабрю 2009 г.</a:t>
            </a:r>
          </a:p>
        </c:rich>
      </c:tx>
      <c:layout>
        <c:manualLayout>
          <c:xMode val="factor"/>
          <c:yMode val="factor"/>
          <c:x val="0.00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925"/>
          <c:w val="0.965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молоко!$G$40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молоко!$G$41:$G$54</c:f>
              <c:numCache/>
            </c:numRef>
          </c:val>
        </c:ser>
        <c:axId val="60212717"/>
        <c:axId val="5043542"/>
      </c:barChart>
      <c:lineChart>
        <c:grouping val="standard"/>
        <c:varyColors val="0"/>
        <c:ser>
          <c:idx val="1"/>
          <c:order val="1"/>
          <c:tx>
            <c:strRef>
              <c:f>молоко!$H$40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молоко!$H$41:$H$54</c:f>
              <c:numCache/>
            </c:numRef>
          </c:val>
          <c:smooth val="0"/>
        </c:ser>
        <c:axId val="60212717"/>
        <c:axId val="5043542"/>
      </c:lineChart>
      <c:catAx>
        <c:axId val="60212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212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Надой на  одну корову в сельхозорганизациях, кг
январь-декабрь 2010 г. к январю-декабрю 2009 г. </a:t>
            </a:r>
          </a:p>
        </c:rich>
      </c:tx>
      <c:layout>
        <c:manualLayout>
          <c:xMode val="factor"/>
          <c:yMode val="factor"/>
          <c:x val="-0.058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6225"/>
          <c:w val="0.940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надои!$F$41:$F$54</c:f>
              <c:strCache/>
            </c:strRef>
          </c:cat>
          <c:val>
            <c:numRef>
              <c:f>надои!$G$41:$G$54</c:f>
              <c:numCache/>
            </c:numRef>
          </c:val>
        </c:ser>
        <c:axId val="45391879"/>
        <c:axId val="5873728"/>
      </c:barChart>
      <c:catAx>
        <c:axId val="453918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кг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391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крупного рогатого скота 
в хозяйствах всех категорий
на 1 января 2011 года года 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80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475"/>
          <c:w val="0.966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КРС!$G$40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КРС!$G$41:$G$54</c:f>
              <c:numCache/>
            </c:numRef>
          </c:val>
        </c:ser>
        <c:axId val="52863553"/>
        <c:axId val="6009930"/>
      </c:barChart>
      <c:lineChart>
        <c:grouping val="standard"/>
        <c:varyColors val="0"/>
        <c:ser>
          <c:idx val="1"/>
          <c:order val="1"/>
          <c:tx>
            <c:strRef>
              <c:f>КРС!$H$40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КРС!$H$41:$H$54</c:f>
              <c:numCache/>
            </c:numRef>
          </c:val>
          <c:smooth val="0"/>
        </c:ser>
        <c:axId val="52863553"/>
        <c:axId val="6009930"/>
      </c:lineChart>
      <c:catAx>
        <c:axId val="52863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6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свиней 
в хозяйствах всех категорий на 1 января 2011 года 
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-0.01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695"/>
          <c:w val="0.928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свиньи!$G$40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свиньи!$G$41:$G$54</c:f>
              <c:numCache/>
            </c:numRef>
          </c:val>
        </c:ser>
        <c:axId val="54089371"/>
        <c:axId val="17042292"/>
      </c:barChart>
      <c:lineChart>
        <c:grouping val="standard"/>
        <c:varyColors val="0"/>
        <c:ser>
          <c:idx val="1"/>
          <c:order val="1"/>
          <c:tx>
            <c:strRef>
              <c:f>свиньи!$H$40</c:f>
              <c:strCache>
                <c:ptCount val="1"/>
                <c:pt idx="0">
                  <c:v>место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свиньи!$H$41:$H$54</c:f>
              <c:numCache/>
            </c:numRef>
          </c:val>
          <c:smooth val="0"/>
        </c:ser>
        <c:axId val="54089371"/>
        <c:axId val="17042292"/>
      </c:lineChart>
      <c:catAx>
        <c:axId val="540893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89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0.172</cdr:y>
    </cdr:from>
    <cdr:to>
      <cdr:x>0.98425</cdr:x>
      <cdr:y>0.3175</cdr:y>
    </cdr:to>
    <cdr:sp>
      <cdr:nvSpPr>
        <cdr:cNvPr id="1" name="AutoShape 3"/>
        <cdr:cNvSpPr>
          <a:spLocks/>
        </cdr:cNvSpPr>
      </cdr:nvSpPr>
      <cdr:spPr>
        <a:xfrm>
          <a:off x="4724400" y="828675"/>
          <a:ext cx="1076325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- 108,2%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6</xdr:col>
      <xdr:colOff>752475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4724400"/>
        <a:ext cx="59436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0.095</cdr:y>
    </cdr:from>
    <cdr:to>
      <cdr:x>0.976</cdr:x>
      <cdr:y>0.236</cdr:y>
    </cdr:to>
    <cdr:sp>
      <cdr:nvSpPr>
        <cdr:cNvPr id="1" name="AutoShape 1"/>
        <cdr:cNvSpPr>
          <a:spLocks/>
        </cdr:cNvSpPr>
      </cdr:nvSpPr>
      <cdr:spPr>
        <a:xfrm>
          <a:off x="4572000" y="476250"/>
          <a:ext cx="1095375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- 97,9%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95250</xdr:rowOff>
    </xdr:from>
    <xdr:to>
      <xdr:col>7</xdr:col>
      <xdr:colOff>476250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8575" y="4600575"/>
        <a:ext cx="5810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171450</xdr:rowOff>
    </xdr:from>
    <xdr:to>
      <xdr:col>7</xdr:col>
      <xdr:colOff>381000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52400" y="4533900"/>
        <a:ext cx="5972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0.83675</cdr:x>
      <cdr:y>0.12975</cdr:y>
    </cdr:from>
    <cdr:to>
      <cdr:x>1</cdr:x>
      <cdr:y>0.2565</cdr:y>
    </cdr:to>
    <cdr:sp>
      <cdr:nvSpPr>
        <cdr:cNvPr id="1" name="AutoShape 4"/>
        <cdr:cNvSpPr>
          <a:spLocks/>
        </cdr:cNvSpPr>
      </cdr:nvSpPr>
      <cdr:spPr>
        <a:xfrm>
          <a:off x="4914900" y="619125"/>
          <a:ext cx="981075" cy="6096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- 96,9%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6</xdr:col>
      <xdr:colOff>504825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810125"/>
        <a:ext cx="58769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0.1195</cdr:y>
    </cdr:from>
    <cdr:to>
      <cdr:x>0.95325</cdr:x>
      <cdr:y>0.261</cdr:y>
    </cdr:to>
    <cdr:sp>
      <cdr:nvSpPr>
        <cdr:cNvPr id="1" name="AutoShape 1"/>
        <cdr:cNvSpPr>
          <a:spLocks/>
        </cdr:cNvSpPr>
      </cdr:nvSpPr>
      <cdr:spPr>
        <a:xfrm>
          <a:off x="4524375" y="600075"/>
          <a:ext cx="1085850" cy="71437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- 99,5%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285750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4572000"/>
        <a:ext cx="58864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</cdr:x>
      <cdr:y>0.20925</cdr:y>
    </cdr:from>
    <cdr:to>
      <cdr:x>0.844</cdr:x>
      <cdr:y>0.35225</cdr:y>
    </cdr:to>
    <cdr:sp>
      <cdr:nvSpPr>
        <cdr:cNvPr id="1" name="AutoShape 2"/>
        <cdr:cNvSpPr>
          <a:spLocks/>
        </cdr:cNvSpPr>
      </cdr:nvSpPr>
      <cdr:spPr>
        <a:xfrm>
          <a:off x="3867150" y="942975"/>
          <a:ext cx="1047750" cy="6477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- 149,6%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0" y="4743450"/>
        <a:ext cx="5829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7</xdr:col>
      <xdr:colOff>400050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0" y="4695825"/>
        <a:ext cx="589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0.1125</cdr:y>
    </cdr:from>
    <cdr:to>
      <cdr:x>0.2725</cdr:x>
      <cdr:y>0.24925</cdr:y>
    </cdr:to>
    <cdr:sp>
      <cdr:nvSpPr>
        <cdr:cNvPr id="1" name="AutoShape 2"/>
        <cdr:cNvSpPr>
          <a:spLocks/>
        </cdr:cNvSpPr>
      </cdr:nvSpPr>
      <cdr:spPr>
        <a:xfrm>
          <a:off x="504825" y="533400"/>
          <a:ext cx="1047750" cy="6477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- 29,7%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428625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143375"/>
        <a:ext cx="571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0.14725</cdr:y>
    </cdr:from>
    <cdr:to>
      <cdr:x>0.268</cdr:x>
      <cdr:y>0.27</cdr:y>
    </cdr:to>
    <cdr:sp>
      <cdr:nvSpPr>
        <cdr:cNvPr id="1" name="AutoShape 2"/>
        <cdr:cNvSpPr>
          <a:spLocks/>
        </cdr:cNvSpPr>
      </cdr:nvSpPr>
      <cdr:spPr>
        <a:xfrm>
          <a:off x="561975" y="762000"/>
          <a:ext cx="1019175" cy="6381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- 2,1%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4305300"/>
        <a:ext cx="59245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0.1615</cdr:y>
    </cdr:from>
    <cdr:to>
      <cdr:x>0.31875</cdr:x>
      <cdr:y>0.27575</cdr:y>
    </cdr:to>
    <cdr:sp>
      <cdr:nvSpPr>
        <cdr:cNvPr id="1" name="AutoShape 2"/>
        <cdr:cNvSpPr>
          <a:spLocks/>
        </cdr:cNvSpPr>
      </cdr:nvSpPr>
      <cdr:spPr>
        <a:xfrm>
          <a:off x="885825" y="838200"/>
          <a:ext cx="1019175" cy="5905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- 108,8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428625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981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7</xdr:col>
      <xdr:colOff>323850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4448175"/>
        <a:ext cx="5743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0.1265</cdr:y>
    </cdr:from>
    <cdr:to>
      <cdr:x>0.9605</cdr:x>
      <cdr:y>0.2625</cdr:y>
    </cdr:to>
    <cdr:sp>
      <cdr:nvSpPr>
        <cdr:cNvPr id="1" name="AutoShape 2"/>
        <cdr:cNvSpPr>
          <a:spLocks/>
        </cdr:cNvSpPr>
      </cdr:nvSpPr>
      <cdr:spPr>
        <a:xfrm>
          <a:off x="4238625" y="628650"/>
          <a:ext cx="1419225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20 тыс.593 руб.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7</xdr:col>
      <xdr:colOff>485775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57150" y="4476750"/>
        <a:ext cx="5895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7</xdr:col>
      <xdr:colOff>514350</xdr:colOff>
      <xdr:row>35</xdr:row>
      <xdr:rowOff>171450</xdr:rowOff>
    </xdr:to>
    <xdr:graphicFrame>
      <xdr:nvGraphicFramePr>
        <xdr:cNvPr id="1" name="Chart 2"/>
        <xdr:cNvGraphicFramePr/>
      </xdr:nvGraphicFramePr>
      <xdr:xfrm>
        <a:off x="0" y="4781550"/>
        <a:ext cx="571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0.23525</cdr:y>
    </cdr:from>
    <cdr:to>
      <cdr:x>0.92</cdr:x>
      <cdr:y>0.367</cdr:y>
    </cdr:to>
    <cdr:sp>
      <cdr:nvSpPr>
        <cdr:cNvPr id="1" name="AutoShape 2"/>
        <cdr:cNvSpPr>
          <a:spLocks/>
        </cdr:cNvSpPr>
      </cdr:nvSpPr>
      <cdr:spPr>
        <a:xfrm>
          <a:off x="4191000" y="1143000"/>
          <a:ext cx="1104900" cy="6477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- 103,6%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-0.01125</cdr:y>
    </cdr:from>
    <cdr:to>
      <cdr:x>-0.00225</cdr:x>
      <cdr:y>-0.00725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476250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0" y="4819650"/>
        <a:ext cx="5791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7</xdr:col>
      <xdr:colOff>476250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9050" y="4591050"/>
        <a:ext cx="58674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0" y="4638675"/>
        <a:ext cx="60388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-0.01075</cdr:y>
    </cdr:from>
    <cdr:to>
      <cdr:x>-0.00325</cdr:x>
      <cdr:y>-0.009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0.7165</cdr:x>
      <cdr:y>0.0915</cdr:y>
    </cdr:from>
    <cdr:to>
      <cdr:x>0.915</cdr:x>
      <cdr:y>0.21325</cdr:y>
    </cdr:to>
    <cdr:sp>
      <cdr:nvSpPr>
        <cdr:cNvPr id="2" name="AutoShape 3"/>
        <cdr:cNvSpPr>
          <a:spLocks/>
        </cdr:cNvSpPr>
      </cdr:nvSpPr>
      <cdr:spPr>
        <a:xfrm>
          <a:off x="4057650" y="476250"/>
          <a:ext cx="1123950" cy="6381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12,6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333875"/>
        <a:ext cx="5667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0.08675</cdr:y>
    </cdr:from>
    <cdr:to>
      <cdr:x>0.3025</cdr:x>
      <cdr:y>0.22125</cdr:y>
    </cdr:to>
    <cdr:sp>
      <cdr:nvSpPr>
        <cdr:cNvPr id="1" name="AutoShape 2"/>
        <cdr:cNvSpPr>
          <a:spLocks/>
        </cdr:cNvSpPr>
      </cdr:nvSpPr>
      <cdr:spPr>
        <a:xfrm>
          <a:off x="485775" y="447675"/>
          <a:ext cx="1257300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 - 
</a:t>
          </a:r>
          <a:r>
            <a:rPr lang="en-US" cap="none" sz="1050" b="1" i="0" u="none" baseline="0">
              <a:solidFill>
                <a:srgbClr val="000000"/>
              </a:solidFill>
            </a:rPr>
            <a:t>14,4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104775</xdr:rowOff>
    </xdr:from>
    <xdr:to>
      <xdr:col>7</xdr:col>
      <xdr:colOff>447675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9525" y="4314825"/>
        <a:ext cx="5800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0.05825</cdr:y>
    </cdr:from>
    <cdr:to>
      <cdr:x>0.2625</cdr:x>
      <cdr:y>0.1965</cdr:y>
    </cdr:to>
    <cdr:sp>
      <cdr:nvSpPr>
        <cdr:cNvPr id="1" name="AutoShape 2"/>
        <cdr:cNvSpPr>
          <a:spLocks/>
        </cdr:cNvSpPr>
      </cdr:nvSpPr>
      <cdr:spPr>
        <a:xfrm>
          <a:off x="247650" y="304800"/>
          <a:ext cx="1228725" cy="7239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7,5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33875"/>
        <a:ext cx="5667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7</xdr:col>
      <xdr:colOff>438150</xdr:colOff>
      <xdr:row>35</xdr:row>
      <xdr:rowOff>209550</xdr:rowOff>
    </xdr:to>
    <xdr:graphicFrame>
      <xdr:nvGraphicFramePr>
        <xdr:cNvPr id="1" name="Chart 1"/>
        <xdr:cNvGraphicFramePr/>
      </xdr:nvGraphicFramePr>
      <xdr:xfrm>
        <a:off x="0" y="4600575"/>
        <a:ext cx="57626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0.35775</cdr:y>
    </cdr:from>
    <cdr:to>
      <cdr:x>0.31</cdr:x>
      <cdr:y>0.47775</cdr:y>
    </cdr:to>
    <cdr:sp>
      <cdr:nvSpPr>
        <cdr:cNvPr id="1" name="AutoShape 2"/>
        <cdr:cNvSpPr>
          <a:spLocks/>
        </cdr:cNvSpPr>
      </cdr:nvSpPr>
      <cdr:spPr>
        <a:xfrm>
          <a:off x="771525" y="1866900"/>
          <a:ext cx="1066800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-1,8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05300"/>
        <a:ext cx="5943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0.11025</cdr:y>
    </cdr:from>
    <cdr:to>
      <cdr:x>0.97225</cdr:x>
      <cdr:y>0.2555</cdr:y>
    </cdr:to>
    <cdr:sp>
      <cdr:nvSpPr>
        <cdr:cNvPr id="1" name="AutoShape 4"/>
        <cdr:cNvSpPr>
          <a:spLocks/>
        </cdr:cNvSpPr>
      </cdr:nvSpPr>
      <cdr:spPr>
        <a:xfrm>
          <a:off x="4714875" y="552450"/>
          <a:ext cx="1057275" cy="7334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- 111,8%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0" y="4467225"/>
        <a:ext cx="5943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0.1255</cdr:y>
    </cdr:from>
    <cdr:to>
      <cdr:x>0.93525</cdr:x>
      <cdr:y>0.2695</cdr:y>
    </cdr:to>
    <cdr:sp>
      <cdr:nvSpPr>
        <cdr:cNvPr id="1" name="AutoShape 4"/>
        <cdr:cNvSpPr>
          <a:spLocks/>
        </cdr:cNvSpPr>
      </cdr:nvSpPr>
      <cdr:spPr>
        <a:xfrm>
          <a:off x="4410075" y="600075"/>
          <a:ext cx="1038225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- 104,1%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35</xdr:row>
      <xdr:rowOff>190500</xdr:rowOff>
    </xdr:to>
    <xdr:graphicFrame>
      <xdr:nvGraphicFramePr>
        <xdr:cNvPr id="1" name="Chart 2"/>
        <xdr:cNvGraphicFramePr/>
      </xdr:nvGraphicFramePr>
      <xdr:xfrm>
        <a:off x="0" y="4762500"/>
        <a:ext cx="582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0.08875</cdr:y>
    </cdr:from>
    <cdr:to>
      <cdr:x>0.965</cdr:x>
      <cdr:y>0.21775</cdr:y>
    </cdr:to>
    <cdr:sp>
      <cdr:nvSpPr>
        <cdr:cNvPr id="1" name="AutoShape 5"/>
        <cdr:cNvSpPr>
          <a:spLocks/>
        </cdr:cNvSpPr>
      </cdr:nvSpPr>
      <cdr:spPr>
        <a:xfrm>
          <a:off x="4724400" y="419100"/>
          <a:ext cx="1000125" cy="61912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- 105,2%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Vyaznikova\&#1056;&#1072;&#1073;&#1086;&#1095;&#1080;&#1081;%20&#1089;&#1090;&#1086;&#1083;\&#1074;&#1103;&#1079;&#1085;&#1080;&#1082;&#1086;&#1074;&#1072;\&#1055;&#1060;&#1054;\&#1103;&#1085;&#1074;&#1072;&#1088;&#1100;-&#1084;&#1072;&#1088;&#1090;%202010\&#1055;&#1060;&#1054;-&#1103;&#1085;&#1074;&#1072;&#1088;&#1100;-&#1084;&#1072;&#1088;&#109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д.произ."/>
      <sheetName val="инд.доб."/>
      <sheetName val="инд.обр."/>
      <sheetName val="Лист2"/>
      <sheetName val="Лист4"/>
      <sheetName val="мясо"/>
      <sheetName val="молоко"/>
      <sheetName val="КРС"/>
      <sheetName val="свиньи"/>
      <sheetName val="Лист2 (6)"/>
      <sheetName val="фин.рез"/>
      <sheetName val="убыт.организ."/>
      <sheetName val="Лист5"/>
      <sheetName val="безработица"/>
      <sheetName val="инфляция"/>
      <sheetName val="доходы"/>
      <sheetName val="зарплата"/>
      <sheetName val="Лист6"/>
      <sheetName val="розн.торговля"/>
      <sheetName val="общ.питание"/>
      <sheetName val="пл.услуги"/>
      <sheetName val="жилье"/>
      <sheetName val="Лист7"/>
      <sheetName val="родившиеся"/>
      <sheetName val="умершие"/>
      <sheetName val="млад.смертность"/>
      <sheetName val="ест.прирост"/>
      <sheetName val="Лист3"/>
    </sheetNames>
    <sheetDataSet>
      <sheetData sheetId="28">
        <row r="1">
          <cell r="B1" t="str">
            <v>субъекты</v>
          </cell>
        </row>
        <row r="2">
          <cell r="B2" t="str">
            <v>Башкортостан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3">
      <selection activeCell="M30" sqref="M30"/>
    </sheetView>
  </sheetViews>
  <sheetFormatPr defaultColWidth="9.33203125" defaultRowHeight="12.75"/>
  <cols>
    <col min="1" max="1" width="25.33203125" style="0" customWidth="1"/>
    <col min="2" max="3" width="16.83203125" style="0" customWidth="1"/>
    <col min="4" max="4" width="14.33203125" style="0" customWidth="1"/>
    <col min="5" max="5" width="13.66015625" style="0" customWidth="1"/>
    <col min="6" max="6" width="14.83203125" style="0" customWidth="1"/>
    <col min="13" max="13" width="20.16015625" style="0" customWidth="1"/>
    <col min="14" max="14" width="18" style="0" customWidth="1"/>
  </cols>
  <sheetData>
    <row r="1" spans="1:6" ht="39.75" customHeight="1">
      <c r="A1" s="209" t="s">
        <v>43</v>
      </c>
      <c r="B1" s="209"/>
      <c r="C1" s="210"/>
      <c r="D1" s="210"/>
      <c r="E1" s="210"/>
      <c r="F1" s="210"/>
    </row>
    <row r="2" spans="1:6" ht="184.5" customHeight="1">
      <c r="A2" s="21" t="s">
        <v>15</v>
      </c>
      <c r="B2" s="7"/>
      <c r="C2" s="188" t="s">
        <v>44</v>
      </c>
      <c r="D2" s="188" t="s">
        <v>45</v>
      </c>
      <c r="E2" s="188" t="s">
        <v>46</v>
      </c>
      <c r="F2" s="188" t="s">
        <v>94</v>
      </c>
    </row>
    <row r="3" spans="1:6" ht="18.75">
      <c r="A3" s="211" t="s">
        <v>2</v>
      </c>
      <c r="B3" s="17">
        <v>2010</v>
      </c>
      <c r="C3" s="9">
        <f>DGET('инд.произ.'!$C$40:$E$54,'инд.произ.'!$E$40,Лист3!$B$1:$B$2)</f>
        <v>8</v>
      </c>
      <c r="D3" s="9">
        <f>DGET('инд.доб.'!$C$40:$E$54,'инд.доб.'!$E$40,Лист3!$B$1:$B$2)</f>
        <v>4</v>
      </c>
      <c r="E3" s="9">
        <f>DGET('инд.обр.'!$C$40:$E$54,'инд.обр.'!$E$40,Лист3!$B$1:$B$2)</f>
        <v>10</v>
      </c>
      <c r="F3" s="9">
        <f>DGET('инд.газа'!$C$40:$E$54,'инд.газа'!$E$40,Лист3!$B$1:$B$2)</f>
        <v>3</v>
      </c>
    </row>
    <row r="4" spans="1:6" ht="18.75">
      <c r="A4" s="212"/>
      <c r="B4" s="24">
        <v>2009</v>
      </c>
      <c r="C4" s="25">
        <f>DGET('инд.произ.'!$I$40:$K$54,'инд.произ.'!$K$40,Лист3!$B$1:$B$2)</f>
        <v>2</v>
      </c>
      <c r="D4" s="25">
        <f>DGET('инд.доб.'!$I$40:$K$54,'инд.доб.'!$K$40,Лист3!$B$1:$B$2)</f>
        <v>2</v>
      </c>
      <c r="E4" s="25">
        <f>DGET('инд.обр.'!$I$40:$K$54,'инд.обр.'!$K$40,Лист3!$B$1:$B$2)</f>
        <v>2</v>
      </c>
      <c r="F4" s="25">
        <f>DGET('инд.газа'!$I$40:$K$54,'инд.газа'!$K$40,Лист3!$B$1:$B$2)</f>
        <v>6</v>
      </c>
    </row>
    <row r="5" spans="1:6" ht="18.75">
      <c r="A5" s="211" t="s">
        <v>17</v>
      </c>
      <c r="B5" s="17">
        <v>2010</v>
      </c>
      <c r="C5" s="9">
        <f>DGET('инд.произ.'!$C$40:$E$54,'инд.произ.'!$E$40,Лист3!$C$1:$C$2)</f>
        <v>5</v>
      </c>
      <c r="D5" s="9">
        <f>DGET('инд.доб.'!$C$40:$E$54,'инд.доб.'!$E$40,Лист3!$C$1:$C$2)</f>
        <v>10</v>
      </c>
      <c r="E5" s="9">
        <f>DGET('инд.обр.'!$C$40:$E$54,'инд.обр.'!$E$40,Лист3!$C$1:$C$2)</f>
        <v>6</v>
      </c>
      <c r="F5" s="9">
        <f>DGET('инд.газа'!$C$40:$E$54,'инд.газа'!$E$40,Лист3!$C$1:$C$2)</f>
        <v>4</v>
      </c>
    </row>
    <row r="6" spans="1:6" ht="18.75">
      <c r="A6" s="212"/>
      <c r="B6" s="24">
        <v>2009</v>
      </c>
      <c r="C6" s="25">
        <f>DGET('инд.произ.'!$I$40:$K$54,'инд.произ.'!$K$40,Лист3!$C$1:$C$2)</f>
        <v>1</v>
      </c>
      <c r="D6" s="25">
        <f>DGET('инд.доб.'!$I$40:$K$54,'инд.доб.'!$K$40,Лист3!$C$1:$C$2)</f>
        <v>8</v>
      </c>
      <c r="E6" s="25">
        <f>DGET('инд.обр.'!$I$40:$K$54,'инд.обр.'!$K$40,Лист3!$C$1:$C$2)</f>
        <v>1</v>
      </c>
      <c r="F6" s="25">
        <f>DGET('инд.газа'!$I$40:$K$54,'инд.газа'!$K$40,Лист3!$C$1:$C$2)</f>
        <v>3</v>
      </c>
    </row>
    <row r="7" spans="1:6" ht="18.75">
      <c r="A7" s="211" t="s">
        <v>12</v>
      </c>
      <c r="B7" s="17">
        <v>2010</v>
      </c>
      <c r="C7" s="9">
        <f>DGET('инд.произ.'!$C$40:$E$54,'инд.произ.'!$E$40,Лист3!$D$1:$D$2)</f>
        <v>2</v>
      </c>
      <c r="D7" s="9">
        <f>DGET('инд.доб.'!$C$40:$E$54,'инд.доб.'!$E$40,Лист3!$D$1:$D$2)</f>
        <v>2</v>
      </c>
      <c r="E7" s="9">
        <f>DGET('инд.обр.'!$C$40:$E$54,'инд.обр.'!$E$40,Лист3!$D$1:$D$2)</f>
        <v>5</v>
      </c>
      <c r="F7" s="9">
        <f>DGET('инд.газа'!$C$40:$E$54,'инд.газа'!$E$40,Лист3!$D$1:$D$2)</f>
        <v>11</v>
      </c>
    </row>
    <row r="8" spans="1:6" ht="18.75">
      <c r="A8" s="212"/>
      <c r="B8" s="24">
        <v>2009</v>
      </c>
      <c r="C8" s="25">
        <f>DGET('инд.произ.'!$I$40:$K$54,'инд.произ.'!$K$40,Лист3!$D$1:$D$2)</f>
        <v>6</v>
      </c>
      <c r="D8" s="25">
        <f>DGET('инд.доб.'!$I$40:$K$54,'инд.доб.'!$K$40,Лист3!$D$1:$D$2)</f>
        <v>12</v>
      </c>
      <c r="E8" s="25">
        <f>DGET('инд.обр.'!$I$40:$K$54,'инд.обр.'!$K$40,Лист3!$D$1:$D$2)</f>
        <v>3</v>
      </c>
      <c r="F8" s="25">
        <f>DGET('инд.газа'!$I$40:$K$54,'инд.газа'!$K$40,Лист3!$D$1:$D$2)</f>
        <v>13</v>
      </c>
    </row>
    <row r="9" spans="1:6" ht="18.75">
      <c r="A9" s="211" t="s">
        <v>6</v>
      </c>
      <c r="B9" s="17">
        <v>2010</v>
      </c>
      <c r="C9" s="9">
        <f>DGET('инд.произ.'!$C$40:$E$54,'инд.произ.'!$E$40,Лист3!$E$1:$E$2)</f>
        <v>13</v>
      </c>
      <c r="D9" s="9">
        <f>DGET('инд.доб.'!$C$40:$E$54,'инд.доб.'!$E$40,Лист3!$E$1:$E$2)</f>
        <v>10</v>
      </c>
      <c r="E9" s="9">
        <f>DGET('инд.обр.'!$C$40:$E$54,'инд.обр.'!$E$40,Лист3!$E$1:$E$2)</f>
        <v>9</v>
      </c>
      <c r="F9" s="9">
        <f>DGET('инд.газа'!$C$40:$E$54,'инд.газа'!$E$40,Лист3!$E$1:$E$2)</f>
        <v>2</v>
      </c>
    </row>
    <row r="10" spans="1:6" ht="18.75">
      <c r="A10" s="212"/>
      <c r="B10" s="24">
        <v>2009</v>
      </c>
      <c r="C10" s="25">
        <f>DGET('инд.произ.'!$I$40:$K$54,'инд.произ.'!$K$40,Лист3!$E$1:$E$2)</f>
        <v>5</v>
      </c>
      <c r="D10" s="25">
        <f>DGET('инд.доб.'!$I$40:$K$54,'инд.доб.'!$K$40,Лист3!$E$1:$E$2)</f>
        <v>4</v>
      </c>
      <c r="E10" s="25">
        <f>DGET('инд.обр.'!$I$40:$K$54,'инд.обр.'!$K$40,Лист3!$E$1:$E$2)</f>
        <v>6</v>
      </c>
      <c r="F10" s="25">
        <f>DGET('инд.газа'!$I$40:$K$54,'инд.газа'!$K$40,Лист3!$E$1:$E$2)</f>
        <v>10</v>
      </c>
    </row>
    <row r="11" spans="1:18" s="6" customFormat="1" ht="18.75">
      <c r="A11" s="213" t="s">
        <v>1</v>
      </c>
      <c r="B11" s="17">
        <v>2010</v>
      </c>
      <c r="C11" s="10">
        <f>DGET('инд.произ.'!$C$40:$E$54,'инд.произ.'!$E$40,Лист3!$F$1:$F$2)</f>
        <v>3</v>
      </c>
      <c r="D11" s="10">
        <f>DGET('инд.доб.'!$C$40:$E$54,'инд.доб.'!$E$40,Лист3!$F$1:$F$2)</f>
        <v>9</v>
      </c>
      <c r="E11" s="10">
        <f>DGET('инд.обр.'!$C$40:$E$54,'инд.обр.'!$E$40,Лист3!$F$1:$F$2)</f>
        <v>2</v>
      </c>
      <c r="F11" s="10">
        <f>DGET('инд.газа'!$C$40:$E$54,'инд.газа'!$E$40,Лист3!$F$1:$F$2)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14"/>
      <c r="B12" s="24">
        <v>2009</v>
      </c>
      <c r="C12" s="25">
        <f>DGET('инд.произ.'!$I$40:$K$54,'инд.произ.'!$K$40,Лист3!$F$1:$F$2)</f>
        <v>3</v>
      </c>
      <c r="D12" s="25">
        <f>DGET('инд.доб.'!$I$40:$K$54,'инд.доб.'!$K$40,Лист3!$F$1:$F$2)</f>
        <v>6</v>
      </c>
      <c r="E12" s="25">
        <f>DGET('инд.обр.'!$I$40:$K$54,'инд.обр.'!$K$40,Лист3!$F$1:$F$2)</f>
        <v>8</v>
      </c>
      <c r="F12" s="25">
        <f>DGET('инд.газа'!$I$40:$K$54,'инд.газа'!$K$40,Лист3!$F$1:$F$2)</f>
        <v>5</v>
      </c>
      <c r="M12" s="4"/>
      <c r="N12" s="4"/>
      <c r="O12" s="4"/>
      <c r="P12" s="4"/>
      <c r="Q12" s="4"/>
      <c r="R12" s="4"/>
    </row>
    <row r="13" spans="1:18" ht="18.75">
      <c r="A13" s="211" t="s">
        <v>4</v>
      </c>
      <c r="B13" s="17">
        <v>2010</v>
      </c>
      <c r="C13" s="9">
        <f>DGET('инд.произ.'!$C$40:$E$54,'инд.произ.'!$E$40,Лист3!$G$1:$G$2)</f>
        <v>7</v>
      </c>
      <c r="D13" s="9">
        <f>DGET('инд.доб.'!$C$40:$E$54,'инд.доб.'!$E$40,Лист3!$G$1:$G$2)</f>
        <v>1</v>
      </c>
      <c r="E13" s="9">
        <f>DGET('инд.обр.'!$C$40:$E$54,'инд.обр.'!$E$40,Лист3!$G$1:$G$2)</f>
        <v>7</v>
      </c>
      <c r="F13" s="9">
        <f>DGET('инд.газа'!$C$40:$E$54,'инд.газа'!$E$40,Лист3!$G$1:$G$2)</f>
        <v>6</v>
      </c>
      <c r="M13" s="5"/>
      <c r="N13" s="5"/>
      <c r="O13" s="5"/>
      <c r="P13" s="5"/>
      <c r="Q13" s="5"/>
      <c r="R13" s="5"/>
    </row>
    <row r="14" spans="1:18" ht="18.75">
      <c r="A14" s="212"/>
      <c r="B14" s="24">
        <v>2009</v>
      </c>
      <c r="C14" s="25">
        <f>DGET('инд.произ.'!$I$40:$K$54,'инд.произ.'!$K$40,Лист3!$G$1:$G$2)</f>
        <v>12</v>
      </c>
      <c r="D14" s="25">
        <f>DGET('инд.доб.'!$I$40:$K$54,'инд.доб.'!$K$40,Лист3!$G$1:$G$2)</f>
        <v>13</v>
      </c>
      <c r="E14" s="25">
        <f>DGET('инд.обр.'!$I$40:$K$54,'инд.обр.'!$K$40,Лист3!$G$1:$G$2)</f>
        <v>12</v>
      </c>
      <c r="F14" s="25">
        <f>DGET('инд.газа'!$I$40:$K$54,'инд.газа'!$K$40,Лист3!$G$1:$G$2)</f>
        <v>8</v>
      </c>
      <c r="M14" s="5"/>
      <c r="N14" s="5"/>
      <c r="O14" s="5"/>
      <c r="P14" s="5"/>
      <c r="Q14" s="5"/>
      <c r="R14" s="5"/>
    </row>
    <row r="15" spans="1:18" ht="18.75">
      <c r="A15" s="211" t="s">
        <v>14</v>
      </c>
      <c r="B15" s="17">
        <v>2010</v>
      </c>
      <c r="C15" s="9">
        <f>DGET('инд.произ.'!$C$40:$E$54,'инд.произ.'!$E$40,Лист3!$H$1:$H$2)</f>
        <v>4</v>
      </c>
      <c r="D15" s="9">
        <f>DGET('инд.доб.'!$C$40:$E$54,'инд.доб.'!$E$40,Лист3!$H$1:$H$2)</f>
        <v>8</v>
      </c>
      <c r="E15" s="9">
        <f>DGET('инд.обр.'!$C$40:$E$54,'инд.обр.'!$E$40,Лист3!$H$1:$H$2)</f>
        <v>4</v>
      </c>
      <c r="F15" s="9">
        <f>DGET('инд.газа'!$C$40:$E$54,'инд.газа'!$E$40,Лист3!$H$1:$H$2)</f>
        <v>5</v>
      </c>
      <c r="M15" s="5"/>
      <c r="N15" s="5"/>
      <c r="O15" s="5"/>
      <c r="P15" s="5"/>
      <c r="Q15" s="5"/>
      <c r="R15" s="5"/>
    </row>
    <row r="16" spans="1:18" ht="18.75">
      <c r="A16" s="212"/>
      <c r="B16" s="24">
        <v>2009</v>
      </c>
      <c r="C16" s="25">
        <f>DGET('инд.произ.'!$I$40:$K$54,'инд.произ.'!$K$40,Лист3!$H$1:$H$2)</f>
        <v>7</v>
      </c>
      <c r="D16" s="25">
        <f>DGET('инд.доб.'!$I$40:$K$54,'инд.доб.'!$K$40,Лист3!$H$1:$H$2)</f>
        <v>5</v>
      </c>
      <c r="E16" s="25">
        <f>DGET('инд.обр.'!$I$40:$K$54,'инд.обр.'!$K$40,Лист3!$H$1:$H$2)</f>
        <v>4</v>
      </c>
      <c r="F16" s="25">
        <f>DGET('инд.газа'!$I$40:$K$54,'инд.газа'!$K$40,Лист3!$H$1:$H$2)</f>
        <v>11</v>
      </c>
      <c r="M16" s="5"/>
      <c r="N16" s="5"/>
      <c r="O16" s="5"/>
      <c r="P16" s="5"/>
      <c r="Q16" s="5"/>
      <c r="R16" s="5"/>
    </row>
    <row r="17" spans="1:17" ht="18.75">
      <c r="A17" s="211" t="s">
        <v>7</v>
      </c>
      <c r="B17" s="17">
        <v>2010</v>
      </c>
      <c r="C17" s="9">
        <f>DGET('инд.произ.'!$C$40:$E$54,'инд.произ.'!$E$40,Лист3!$I$1:$I$2)</f>
        <v>11</v>
      </c>
      <c r="D17" s="9">
        <f>DGET('инд.доб.'!$C$40:$E$54,'инд.доб.'!$E$40,Лист3!$I$1:$I$2)</f>
        <v>11</v>
      </c>
      <c r="E17" s="9">
        <f>DGET('инд.обр.'!$C$40:$E$54,'инд.обр.'!$E$40,Лист3!$I$1:$I$2)</f>
        <v>11</v>
      </c>
      <c r="F17" s="9">
        <f>DGET('инд.газа'!$C$40:$E$54,'инд.газа'!$E$40,Лист3!$I$1:$I$2)</f>
        <v>14</v>
      </c>
      <c r="M17" s="4"/>
      <c r="N17" s="4"/>
      <c r="O17" s="4"/>
      <c r="P17" s="4"/>
      <c r="Q17" s="4"/>
    </row>
    <row r="18" spans="1:17" ht="18.75">
      <c r="A18" s="212"/>
      <c r="B18" s="24">
        <v>2009</v>
      </c>
      <c r="C18" s="25">
        <f>DGET('инд.произ.'!$I$40:$K$54,'инд.произ.'!$K$40,Лист3!$I$1:$I$2)</f>
        <v>10</v>
      </c>
      <c r="D18" s="25">
        <f>DGET('инд.доб.'!$I$40:$K$54,'инд.доб.'!$K$40,Лист3!$I$1:$I$2)</f>
        <v>9</v>
      </c>
      <c r="E18" s="25">
        <f>DGET('инд.обр.'!$I$40:$K$54,'инд.обр.'!$K$40,Лист3!$I$1:$I$2)</f>
        <v>9</v>
      </c>
      <c r="F18" s="25">
        <f>DGET('инд.газа'!$I$40:$K$54,'инд.газа'!$K$40,Лист3!$I$1:$I$2)</f>
        <v>1</v>
      </c>
      <c r="M18" s="4"/>
      <c r="N18" s="4"/>
      <c r="O18" s="4"/>
      <c r="P18" s="4"/>
      <c r="Q18" s="4"/>
    </row>
    <row r="19" spans="1:17" ht="18.75">
      <c r="A19" s="211" t="s">
        <v>8</v>
      </c>
      <c r="B19" s="17">
        <v>2010</v>
      </c>
      <c r="C19" s="9">
        <f>DGET('инд.произ.'!$C$40:$E$54,'инд.произ.'!$E$40,Лист3!$J$1:$J$2)</f>
        <v>9</v>
      </c>
      <c r="D19" s="9">
        <f>DGET('инд.доб.'!$C$40:$E$54,'инд.доб.'!$E$40,Лист3!$J$1:$J$2)</f>
        <v>13</v>
      </c>
      <c r="E19" s="9">
        <f>DGET('инд.обр.'!$C$40:$E$54,'инд.обр.'!$E$40,Лист3!$J$1:$J$2)</f>
        <v>8</v>
      </c>
      <c r="F19" s="9">
        <f>DGET('инд.газа'!$C$40:$E$54,'инд.газа'!$E$40,Лист3!$J$1:$J$2)</f>
        <v>12</v>
      </c>
      <c r="M19" s="5"/>
      <c r="N19" s="5"/>
      <c r="O19" s="5"/>
      <c r="P19" s="5"/>
      <c r="Q19" s="5"/>
    </row>
    <row r="20" spans="1:17" ht="18.75">
      <c r="A20" s="212"/>
      <c r="B20" s="24">
        <v>2009</v>
      </c>
      <c r="C20" s="25">
        <f>DGET('инд.произ.'!$I$40:$K$54,'инд.произ.'!$K$40,Лист3!$J$1:$J$2)</f>
        <v>11</v>
      </c>
      <c r="D20" s="25">
        <f>DGET('инд.доб.'!$I$40:$K$54,'инд.доб.'!$K$40,Лист3!$J$1:$J$2)</f>
        <v>11</v>
      </c>
      <c r="E20" s="25">
        <f>DGET('инд.обр.'!$I$40:$K$54,'инд.обр.'!$K$40,Лист3!$J$1:$J$2)</f>
        <v>11</v>
      </c>
      <c r="F20" s="25">
        <f>DGET('инд.газа'!$I$40:$K$54,'инд.газа'!$K$40,Лист3!$J$1:$J$2)</f>
        <v>7</v>
      </c>
      <c r="M20" s="5"/>
      <c r="N20" s="5"/>
      <c r="O20" s="5"/>
      <c r="P20" s="5"/>
      <c r="Q20" s="5"/>
    </row>
    <row r="21" spans="1:17" ht="18.75">
      <c r="A21" s="211" t="s">
        <v>3</v>
      </c>
      <c r="B21" s="17">
        <v>2010</v>
      </c>
      <c r="C21" s="9">
        <f>DGET('инд.произ.'!$C$40:$E$54,'инд.произ.'!$E$40,Лист3!$K$1:$K$2)</f>
        <v>14</v>
      </c>
      <c r="D21" s="9">
        <f>DGET('инд.доб.'!$C$40:$E$54,'инд.доб.'!$E$40,Лист3!$K$1:$K$2)</f>
        <v>5</v>
      </c>
      <c r="E21" s="9">
        <f>DGET('инд.обр.'!$C$40:$E$54,'инд.обр.'!$E$40,Лист3!$K$1:$K$2)</f>
        <v>13</v>
      </c>
      <c r="F21" s="9">
        <f>DGET('инд.газа'!$C$40:$E$54,'инд.газа'!$E$40,Лист3!$K$1:$K$2)</f>
        <v>1</v>
      </c>
      <c r="M21" s="5"/>
      <c r="N21" s="5"/>
      <c r="O21" s="5"/>
      <c r="P21" s="5"/>
      <c r="Q21" s="5"/>
    </row>
    <row r="22" spans="1:17" ht="18.75">
      <c r="A22" s="212"/>
      <c r="B22" s="24">
        <v>2009</v>
      </c>
      <c r="C22" s="25">
        <f>DGET('инд.произ.'!$I$40:$K$54,'инд.произ.'!$K$40,Лист3!$K$1:$K$2)</f>
        <v>4</v>
      </c>
      <c r="D22" s="25">
        <f>DGET('инд.доб.'!$I$40:$K$54,'инд.доб.'!$K$40,Лист3!$K$1:$K$2)</f>
        <v>3</v>
      </c>
      <c r="E22" s="25">
        <f>DGET('инд.обр.'!$I$40:$K$54,'инд.обр.'!$K$40,Лист3!$K$1:$K$2)</f>
        <v>7</v>
      </c>
      <c r="F22" s="25">
        <f>DGET('инд.газа'!$I$40:$K$54,'инд.газа'!$K$40,Лист3!$K$1:$K$2)</f>
        <v>12</v>
      </c>
      <c r="M22" s="5"/>
      <c r="N22" s="5"/>
      <c r="O22" s="5"/>
      <c r="P22" s="5"/>
      <c r="Q22" s="5"/>
    </row>
    <row r="23" spans="1:17" ht="18.75">
      <c r="A23" s="211" t="s">
        <v>11</v>
      </c>
      <c r="B23" s="17">
        <v>2010</v>
      </c>
      <c r="C23" s="9">
        <f>DGET('инд.произ.'!$C$40:$E$54,'инд.произ.'!$E$40,Лист3!$L$1:$L$2)</f>
        <v>10</v>
      </c>
      <c r="D23" s="9">
        <f>DGET('инд.доб.'!$C$40:$E$54,'инд.доб.'!$E$40,Лист3!$L$1:$L$2)</f>
        <v>3</v>
      </c>
      <c r="E23" s="9">
        <f>DGET('инд.обр.'!$C$40:$E$54,'инд.обр.'!$E$40,Лист3!$L$1:$L$2)</f>
        <v>12</v>
      </c>
      <c r="F23" s="9">
        <f>DGET('инд.газа'!$C$40:$E$54,'инд.газа'!$E$40,Лист3!$L$1:$L$2)</f>
        <v>13</v>
      </c>
      <c r="M23" s="5"/>
      <c r="N23" s="5"/>
      <c r="O23" s="5"/>
      <c r="P23" s="5"/>
      <c r="Q23" s="5"/>
    </row>
    <row r="24" spans="1:17" ht="18.75">
      <c r="A24" s="212"/>
      <c r="B24" s="24">
        <v>2009</v>
      </c>
      <c r="C24" s="25">
        <f>DGET('инд.произ.'!$I$40:$K$54,'инд.произ.'!$K$40,Лист3!$L$1:$L$2)</f>
        <v>8</v>
      </c>
      <c r="D24" s="25">
        <f>DGET('инд.доб.'!$I$40:$K$54,'инд.доб.'!$K$40,Лист3!$L$1:$L$2)</f>
        <v>7</v>
      </c>
      <c r="E24" s="25">
        <f>DGET('инд.обр.'!$I$40:$K$54,'инд.обр.'!$K$40,Лист3!$L$1:$L$2)</f>
        <v>5</v>
      </c>
      <c r="F24" s="25">
        <f>DGET('инд.газа'!$I$40:$K$54,'инд.газа'!$K$40,Лист3!$L$1:$L$2)</f>
        <v>9</v>
      </c>
      <c r="M24" s="5"/>
      <c r="N24" s="5"/>
      <c r="O24" s="5"/>
      <c r="P24" s="5"/>
      <c r="Q24" s="5"/>
    </row>
    <row r="25" spans="1:17" ht="18.75">
      <c r="A25" s="211" t="s">
        <v>5</v>
      </c>
      <c r="B25" s="17">
        <v>2010</v>
      </c>
      <c r="C25" s="9">
        <f>DGET('инд.произ.'!$C$40:$E$54,'инд.произ.'!$E$40,Лист3!$M$1:$M$2)</f>
        <v>6</v>
      </c>
      <c r="D25" s="9">
        <f>DGET('инд.доб.'!$C$40:$E$54,'инд.доб.'!$E$40,Лист3!$M$1:$M$2)</f>
        <v>7</v>
      </c>
      <c r="E25" s="9">
        <f>DGET('инд.обр.'!$C$40:$E$54,'инд.обр.'!$E$40,Лист3!$M$1:$M$2)</f>
        <v>1</v>
      </c>
      <c r="F25" s="9">
        <f>DGET('инд.газа'!$C$40:$E$54,'инд.газа'!$E$40,Лист3!$M$1:$M$2)</f>
        <v>10</v>
      </c>
      <c r="M25" s="5"/>
      <c r="N25" s="5"/>
      <c r="O25" s="5"/>
      <c r="P25" s="5"/>
      <c r="Q25" s="5"/>
    </row>
    <row r="26" spans="1:17" ht="18.75">
      <c r="A26" s="212"/>
      <c r="B26" s="24">
        <v>2009</v>
      </c>
      <c r="C26" s="25">
        <f>DGET('инд.произ.'!$I$40:$K$54,'инд.произ.'!$K$40,Лист3!$M$1:$M$2)</f>
        <v>13</v>
      </c>
      <c r="D26" s="25">
        <f>DGET('инд.доб.'!$I$40:$K$54,'инд.доб.'!$K$40,Лист3!$M$1:$M$2)</f>
        <v>1</v>
      </c>
      <c r="E26" s="25">
        <f>DGET('инд.обр.'!$I$40:$K$54,'инд.обр.'!$K$40,Лист3!$M$1:$M$2)</f>
        <v>13</v>
      </c>
      <c r="F26" s="25">
        <f>DGET('инд.газа'!$I$40:$K$54,'инд.газа'!$K$40,Лист3!$M$1:$M$2)</f>
        <v>8</v>
      </c>
      <c r="M26" s="5"/>
      <c r="N26" s="5"/>
      <c r="O26" s="5"/>
      <c r="P26" s="5"/>
      <c r="Q26" s="5"/>
    </row>
    <row r="27" spans="1:17" ht="18.75">
      <c r="A27" s="211" t="s">
        <v>9</v>
      </c>
      <c r="B27" s="17">
        <v>2010</v>
      </c>
      <c r="C27" s="9">
        <f>DGET('инд.произ.'!$C$40:$E$54,'инд.произ.'!$E$40,Лист3!$N$1:$N$2)</f>
        <v>12</v>
      </c>
      <c r="D27" s="9">
        <f>DGET('инд.доб.'!$C$40:$E$54,'инд.доб.'!$E$40,Лист3!$N$1:$N$2)</f>
        <v>12</v>
      </c>
      <c r="E27" s="9">
        <f>DGET('инд.обр.'!$C$40:$E$54,'инд.обр.'!$E$40,Лист3!$N$1:$N$2)</f>
        <v>11</v>
      </c>
      <c r="F27" s="9">
        <f>DGET('инд.газа'!$C$40:$E$54,'инд.газа'!$E$40,Лист3!$N$1:$N$2)</f>
        <v>8</v>
      </c>
      <c r="M27" s="5"/>
      <c r="N27" s="5"/>
      <c r="O27" s="5"/>
      <c r="P27" s="5"/>
      <c r="Q27" s="5"/>
    </row>
    <row r="28" spans="1:17" ht="18.75">
      <c r="A28" s="212"/>
      <c r="B28" s="24">
        <v>2009</v>
      </c>
      <c r="C28" s="25">
        <f>DGET('инд.произ.'!$I$40:$K$54,'инд.произ.'!$K$40,Лист3!$N$1:$N$2)</f>
        <v>6</v>
      </c>
      <c r="D28" s="25">
        <f>DGET('инд.доб.'!$I$40:$K$54,'инд.доб.'!$K$40,Лист3!$N$1:$N$2)</f>
        <v>10</v>
      </c>
      <c r="E28" s="25">
        <f>DGET('инд.обр.'!$I$40:$K$54,'инд.обр.'!$K$40,Лист3!$N$1:$N$2)</f>
        <v>5</v>
      </c>
      <c r="F28" s="25">
        <f>DGET('инд.газа'!$I$40:$K$54,'инд.газа'!$K$40,Лист3!$N$1:$N$2)</f>
        <v>2</v>
      </c>
      <c r="M28" s="5"/>
      <c r="N28" s="5"/>
      <c r="O28" s="5"/>
      <c r="P28" s="5"/>
      <c r="Q28" s="5"/>
    </row>
    <row r="29" spans="1:17" ht="18.75">
      <c r="A29" s="211" t="s">
        <v>10</v>
      </c>
      <c r="B29" s="17">
        <v>2010</v>
      </c>
      <c r="C29" s="9">
        <f>DGET('инд.произ.'!$C$40:$E$54,'инд.произ.'!$E$40,Лист3!$O$1:$O$2)</f>
        <v>1</v>
      </c>
      <c r="D29" s="9">
        <f>DGET('инд.доб.'!$C$40:$E$54,'инд.доб.'!$E$40,Лист3!$O$1:$O$2)</f>
        <v>6</v>
      </c>
      <c r="E29" s="9">
        <f>DGET('инд.обр.'!$C$40:$E$54,'инд.обр.'!$E$40,Лист3!$O$1:$O$2)</f>
        <v>3</v>
      </c>
      <c r="F29" s="9">
        <f>DGET('инд.газа'!$C$40:$E$54,'инд.газа'!$E$40,Лист3!$O$1:$O$2)</f>
        <v>7</v>
      </c>
      <c r="M29" s="5"/>
      <c r="N29" s="5"/>
      <c r="O29" s="5"/>
      <c r="P29" s="5"/>
      <c r="Q29" s="5"/>
    </row>
    <row r="30" spans="1:14" ht="18.75">
      <c r="A30" s="212"/>
      <c r="B30" s="24">
        <v>2009</v>
      </c>
      <c r="C30" s="25">
        <f>DGET('инд.произ.'!$I$40:$K$54,'инд.произ.'!$K$40,Лист3!$O$1:$O$2)</f>
        <v>9</v>
      </c>
      <c r="D30" s="25">
        <f>DGET('инд.доб.'!$I$40:$K$54,'инд.доб.'!$K$40,Лист3!$O$1:$O$2)</f>
        <v>8</v>
      </c>
      <c r="E30" s="25">
        <f>DGET('инд.обр.'!$I$40:$K$54,'инд.обр.'!$K$40,Лист3!$O$1:$O$2)</f>
        <v>10</v>
      </c>
      <c r="F30" s="25">
        <f>DGET('инд.газа'!$I$40:$K$54,'инд.газа'!$K$40,Лист3!$O$1:$O$2)</f>
        <v>4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F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firstPageNumber="8" useFirstPageNumber="1" horizontalDpi="600" verticalDpi="600" orientation="portrait" paperSize="9" r:id="rId1"/>
  <headerFooter alignWithMargins="0">
    <oddHeader>&amp;R9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37">
      <selection activeCell="G2" sqref="G2"/>
    </sheetView>
  </sheetViews>
  <sheetFormatPr defaultColWidth="9.33203125" defaultRowHeight="12.75"/>
  <cols>
    <col min="1" max="1" width="4" style="0" customWidth="1"/>
    <col min="2" max="2" width="6" style="0" customWidth="1"/>
    <col min="3" max="3" width="21.16015625" style="0" customWidth="1"/>
    <col min="4" max="4" width="22" style="0" customWidth="1"/>
    <col min="5" max="5" width="21.5" style="0" customWidth="1"/>
    <col min="6" max="6" width="19.33203125" style="0" customWidth="1"/>
    <col min="8" max="8" width="6.5" style="0" customWidth="1"/>
    <col min="9" max="9" width="24.66015625" style="0" customWidth="1"/>
  </cols>
  <sheetData>
    <row r="1" spans="1:14" ht="33.75" customHeight="1">
      <c r="A1" s="215" t="s">
        <v>66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67.5" customHeight="1">
      <c r="A2" s="1"/>
      <c r="B2" s="1"/>
      <c r="C2" s="11"/>
      <c r="D2" s="12" t="s">
        <v>128</v>
      </c>
      <c r="E2" s="12" t="s">
        <v>135</v>
      </c>
      <c r="F2" s="12" t="s">
        <v>22</v>
      </c>
    </row>
    <row r="3" spans="3:6" ht="19.5" customHeight="1">
      <c r="C3" s="60" t="s">
        <v>2</v>
      </c>
      <c r="D3" s="54">
        <v>80.5</v>
      </c>
      <c r="E3" s="69">
        <v>100.7</v>
      </c>
      <c r="F3" s="15">
        <f aca="true" t="shared" si="0" ref="F3:F16">D3-E3</f>
        <v>-20.200000000000003</v>
      </c>
    </row>
    <row r="4" spans="3:6" ht="19.5" customHeight="1">
      <c r="C4" s="60" t="s">
        <v>17</v>
      </c>
      <c r="D4" s="54">
        <v>91.9</v>
      </c>
      <c r="E4" s="205">
        <v>90</v>
      </c>
      <c r="F4" s="206">
        <f t="shared" si="0"/>
        <v>1.9000000000000057</v>
      </c>
    </row>
    <row r="5" spans="3:6" ht="19.5" customHeight="1">
      <c r="C5" s="60" t="s">
        <v>12</v>
      </c>
      <c r="D5" s="54">
        <v>101.1</v>
      </c>
      <c r="E5" s="205">
        <v>100.3</v>
      </c>
      <c r="F5" s="206">
        <f t="shared" si="0"/>
        <v>0.7999999999999972</v>
      </c>
    </row>
    <row r="6" spans="3:6" ht="19.5" customHeight="1">
      <c r="C6" s="60" t="s">
        <v>6</v>
      </c>
      <c r="D6" s="54">
        <v>100</v>
      </c>
      <c r="E6" s="69">
        <v>101.7</v>
      </c>
      <c r="F6" s="206">
        <f t="shared" si="0"/>
        <v>-1.7000000000000028</v>
      </c>
    </row>
    <row r="7" spans="3:6" ht="19.5" customHeight="1">
      <c r="C7" s="61" t="s">
        <v>1</v>
      </c>
      <c r="D7" s="32">
        <v>98.2</v>
      </c>
      <c r="E7" s="72">
        <v>95.7</v>
      </c>
      <c r="F7" s="20">
        <f t="shared" si="0"/>
        <v>2.5</v>
      </c>
    </row>
    <row r="8" spans="3:6" ht="19.5" customHeight="1">
      <c r="C8" s="60" t="s">
        <v>4</v>
      </c>
      <c r="D8" s="54">
        <v>100.1</v>
      </c>
      <c r="E8" s="69">
        <v>94.8</v>
      </c>
      <c r="F8" s="15">
        <f t="shared" si="0"/>
        <v>5.299999999999997</v>
      </c>
    </row>
    <row r="9" spans="3:6" ht="19.5" customHeight="1">
      <c r="C9" s="60" t="s">
        <v>14</v>
      </c>
      <c r="D9" s="54">
        <v>93.9</v>
      </c>
      <c r="E9" s="69">
        <v>95.3</v>
      </c>
      <c r="F9" s="206">
        <f t="shared" si="0"/>
        <v>-1.3999999999999915</v>
      </c>
    </row>
    <row r="10" spans="3:6" ht="19.5" customHeight="1">
      <c r="C10" s="60" t="s">
        <v>60</v>
      </c>
      <c r="D10" s="54">
        <v>97.1</v>
      </c>
      <c r="E10" s="69">
        <v>91.9</v>
      </c>
      <c r="F10" s="15">
        <f t="shared" si="0"/>
        <v>5.199999999999989</v>
      </c>
    </row>
    <row r="11" spans="3:6" ht="19.5" customHeight="1">
      <c r="C11" s="60" t="s">
        <v>61</v>
      </c>
      <c r="D11" s="54">
        <v>98.3</v>
      </c>
      <c r="E11" s="69">
        <v>93.4</v>
      </c>
      <c r="F11" s="15">
        <f t="shared" si="0"/>
        <v>4.8999999999999915</v>
      </c>
    </row>
    <row r="12" spans="3:6" ht="19.5" customHeight="1">
      <c r="C12" s="60" t="s">
        <v>62</v>
      </c>
      <c r="D12" s="54">
        <v>92.9</v>
      </c>
      <c r="E12" s="69">
        <v>100.6</v>
      </c>
      <c r="F12" s="206">
        <f t="shared" si="0"/>
        <v>-7.699999999999989</v>
      </c>
    </row>
    <row r="13" spans="3:6" ht="19.5" customHeight="1">
      <c r="C13" s="60" t="s">
        <v>63</v>
      </c>
      <c r="D13" s="54">
        <v>98.2</v>
      </c>
      <c r="E13" s="69">
        <v>93.3</v>
      </c>
      <c r="F13" s="206">
        <f t="shared" si="0"/>
        <v>4.900000000000006</v>
      </c>
    </row>
    <row r="14" spans="3:6" ht="19.5" customHeight="1">
      <c r="C14" s="60" t="s">
        <v>64</v>
      </c>
      <c r="D14" s="54">
        <v>100.6</v>
      </c>
      <c r="E14" s="69">
        <v>94.2</v>
      </c>
      <c r="F14" s="206">
        <f t="shared" si="0"/>
        <v>6.3999999999999915</v>
      </c>
    </row>
    <row r="15" spans="3:6" ht="19.5" customHeight="1">
      <c r="C15" s="60" t="s">
        <v>9</v>
      </c>
      <c r="D15" s="54">
        <v>103.8</v>
      </c>
      <c r="E15" s="69">
        <v>101.6</v>
      </c>
      <c r="F15" s="206">
        <f t="shared" si="0"/>
        <v>2.200000000000003</v>
      </c>
    </row>
    <row r="16" spans="3:6" ht="19.5" customHeight="1">
      <c r="C16" s="60" t="s">
        <v>65</v>
      </c>
      <c r="D16" s="54">
        <v>103.1</v>
      </c>
      <c r="E16" s="69">
        <v>98.2</v>
      </c>
      <c r="F16" s="206">
        <f t="shared" si="0"/>
        <v>4.8999999999999915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>
      <c r="C38" t="s">
        <v>92</v>
      </c>
    </row>
    <row r="39" spans="4:10" ht="19.5" customHeight="1">
      <c r="D39">
        <v>2010</v>
      </c>
      <c r="G39">
        <v>2010</v>
      </c>
      <c r="J39">
        <v>2009</v>
      </c>
    </row>
    <row r="40" spans="3:11" ht="25.5">
      <c r="C40" t="s">
        <v>15</v>
      </c>
      <c r="D40" t="s">
        <v>74</v>
      </c>
      <c r="E40" s="33" t="s">
        <v>16</v>
      </c>
      <c r="G40" s="115" t="s">
        <v>69</v>
      </c>
      <c r="H40" t="s">
        <v>13</v>
      </c>
      <c r="I40" t="s">
        <v>15</v>
      </c>
      <c r="J40" t="s">
        <v>74</v>
      </c>
      <c r="K40" t="s">
        <v>16</v>
      </c>
    </row>
    <row r="41" spans="3:11" ht="15.75">
      <c r="C41" s="60" t="s">
        <v>9</v>
      </c>
      <c r="D41" s="54">
        <v>103.8</v>
      </c>
      <c r="E41">
        <v>1</v>
      </c>
      <c r="F41" s="60" t="s">
        <v>9</v>
      </c>
      <c r="G41" s="54">
        <v>103.8</v>
      </c>
      <c r="H41">
        <v>96.9</v>
      </c>
      <c r="I41" s="60" t="s">
        <v>6</v>
      </c>
      <c r="J41" s="69">
        <v>101.7</v>
      </c>
      <c r="K41">
        <v>1</v>
      </c>
    </row>
    <row r="42" spans="3:11" ht="15.75">
      <c r="C42" s="60" t="s">
        <v>65</v>
      </c>
      <c r="D42" s="54">
        <v>103.1</v>
      </c>
      <c r="E42">
        <v>2</v>
      </c>
      <c r="F42" s="60" t="s">
        <v>65</v>
      </c>
      <c r="G42" s="54">
        <v>103.1</v>
      </c>
      <c r="H42">
        <v>96.9</v>
      </c>
      <c r="I42" s="60" t="s">
        <v>9</v>
      </c>
      <c r="J42" s="69">
        <v>101.6</v>
      </c>
      <c r="K42">
        <v>2</v>
      </c>
    </row>
    <row r="43" spans="3:11" ht="15.75">
      <c r="C43" s="60" t="s">
        <v>12</v>
      </c>
      <c r="D43" s="54">
        <v>101.1</v>
      </c>
      <c r="E43">
        <v>3</v>
      </c>
      <c r="F43" s="60" t="s">
        <v>12</v>
      </c>
      <c r="G43" s="54">
        <v>101.1</v>
      </c>
      <c r="H43">
        <v>96.9</v>
      </c>
      <c r="I43" s="60" t="s">
        <v>2</v>
      </c>
      <c r="J43" s="69">
        <v>100.7</v>
      </c>
      <c r="K43">
        <v>3</v>
      </c>
    </row>
    <row r="44" spans="3:11" ht="15.75">
      <c r="C44" s="60" t="s">
        <v>64</v>
      </c>
      <c r="D44" s="54">
        <v>100.6</v>
      </c>
      <c r="E44">
        <v>4</v>
      </c>
      <c r="F44" s="60" t="s">
        <v>64</v>
      </c>
      <c r="G44" s="54">
        <v>100.6</v>
      </c>
      <c r="H44">
        <v>96.9</v>
      </c>
      <c r="I44" s="60" t="s">
        <v>62</v>
      </c>
      <c r="J44" s="69">
        <v>100.6</v>
      </c>
      <c r="K44">
        <v>4</v>
      </c>
    </row>
    <row r="45" spans="3:11" ht="15.75">
      <c r="C45" s="60" t="s">
        <v>4</v>
      </c>
      <c r="D45" s="54">
        <v>100.1</v>
      </c>
      <c r="E45">
        <v>5</v>
      </c>
      <c r="F45" s="60" t="s">
        <v>4</v>
      </c>
      <c r="G45" s="54">
        <v>100.1</v>
      </c>
      <c r="H45">
        <v>96.9</v>
      </c>
      <c r="I45" s="60" t="s">
        <v>12</v>
      </c>
      <c r="J45" s="205">
        <v>100.3</v>
      </c>
      <c r="K45">
        <v>5</v>
      </c>
    </row>
    <row r="46" spans="3:11" ht="15.75">
      <c r="C46" s="60" t="s">
        <v>6</v>
      </c>
      <c r="D46" s="54">
        <v>100</v>
      </c>
      <c r="E46">
        <v>6</v>
      </c>
      <c r="F46" s="60" t="s">
        <v>6</v>
      </c>
      <c r="G46" s="54">
        <v>100</v>
      </c>
      <c r="H46">
        <v>96.9</v>
      </c>
      <c r="I46" s="60" t="s">
        <v>65</v>
      </c>
      <c r="J46" s="69">
        <v>98.2</v>
      </c>
      <c r="K46">
        <v>6</v>
      </c>
    </row>
    <row r="47" spans="3:11" ht="15.75">
      <c r="C47" s="60" t="s">
        <v>61</v>
      </c>
      <c r="D47" s="54">
        <v>98.3</v>
      </c>
      <c r="E47">
        <v>7</v>
      </c>
      <c r="F47" s="60" t="s">
        <v>61</v>
      </c>
      <c r="G47" s="54">
        <v>98.3</v>
      </c>
      <c r="H47">
        <v>96.9</v>
      </c>
      <c r="I47" s="61" t="s">
        <v>1</v>
      </c>
      <c r="J47" s="69">
        <v>95.7</v>
      </c>
      <c r="K47">
        <v>7</v>
      </c>
    </row>
    <row r="48" spans="3:11" ht="15.75">
      <c r="C48" s="61" t="s">
        <v>1</v>
      </c>
      <c r="D48" s="54">
        <v>98.2</v>
      </c>
      <c r="E48">
        <v>8</v>
      </c>
      <c r="F48" s="61" t="s">
        <v>1</v>
      </c>
      <c r="G48" s="54">
        <v>98.2</v>
      </c>
      <c r="H48">
        <v>96.9</v>
      </c>
      <c r="I48" s="60" t="s">
        <v>14</v>
      </c>
      <c r="J48" s="69">
        <v>95.3</v>
      </c>
      <c r="K48">
        <v>8</v>
      </c>
    </row>
    <row r="49" spans="3:11" ht="15.75">
      <c r="C49" s="60" t="s">
        <v>63</v>
      </c>
      <c r="D49" s="54">
        <v>98.2</v>
      </c>
      <c r="E49">
        <v>8</v>
      </c>
      <c r="F49" s="60" t="s">
        <v>63</v>
      </c>
      <c r="G49" s="54">
        <v>98.2</v>
      </c>
      <c r="H49">
        <v>96.9</v>
      </c>
      <c r="I49" s="60" t="s">
        <v>4</v>
      </c>
      <c r="J49" s="69">
        <v>94.8</v>
      </c>
      <c r="K49">
        <v>9</v>
      </c>
    </row>
    <row r="50" spans="3:11" ht="15.75">
      <c r="C50" s="60" t="s">
        <v>60</v>
      </c>
      <c r="D50" s="54">
        <v>97.1</v>
      </c>
      <c r="E50">
        <v>9</v>
      </c>
      <c r="F50" s="60" t="s">
        <v>60</v>
      </c>
      <c r="G50" s="54">
        <v>97.1</v>
      </c>
      <c r="H50">
        <v>96.9</v>
      </c>
      <c r="I50" s="60" t="s">
        <v>64</v>
      </c>
      <c r="J50" s="69">
        <v>94.2</v>
      </c>
      <c r="K50">
        <v>10</v>
      </c>
    </row>
    <row r="51" spans="3:11" ht="15.75">
      <c r="C51" s="60" t="s">
        <v>14</v>
      </c>
      <c r="D51" s="54">
        <v>93.9</v>
      </c>
      <c r="E51">
        <v>10</v>
      </c>
      <c r="F51" s="60" t="s">
        <v>14</v>
      </c>
      <c r="G51" s="54">
        <v>93.9</v>
      </c>
      <c r="H51">
        <v>96.9</v>
      </c>
      <c r="I51" s="60" t="s">
        <v>61</v>
      </c>
      <c r="J51" s="69">
        <v>93.4</v>
      </c>
      <c r="K51">
        <v>11</v>
      </c>
    </row>
    <row r="52" spans="3:11" ht="15.75">
      <c r="C52" s="60" t="s">
        <v>62</v>
      </c>
      <c r="D52" s="54">
        <v>92.9</v>
      </c>
      <c r="E52">
        <v>11</v>
      </c>
      <c r="F52" s="60" t="s">
        <v>62</v>
      </c>
      <c r="G52" s="54">
        <v>92.9</v>
      </c>
      <c r="H52">
        <v>96.9</v>
      </c>
      <c r="I52" s="60" t="s">
        <v>63</v>
      </c>
      <c r="J52" s="69">
        <v>93.3</v>
      </c>
      <c r="K52">
        <v>12</v>
      </c>
    </row>
    <row r="53" spans="3:11" ht="15.75">
      <c r="C53" s="60" t="s">
        <v>17</v>
      </c>
      <c r="D53" s="54">
        <v>91.9</v>
      </c>
      <c r="E53">
        <v>12</v>
      </c>
      <c r="F53" s="60" t="s">
        <v>17</v>
      </c>
      <c r="G53" s="54">
        <v>91.9</v>
      </c>
      <c r="H53">
        <v>96.9</v>
      </c>
      <c r="I53" s="60" t="s">
        <v>60</v>
      </c>
      <c r="J53" s="69">
        <v>91.9</v>
      </c>
      <c r="K53">
        <v>13</v>
      </c>
    </row>
    <row r="54" spans="3:11" ht="15.75">
      <c r="C54" s="60" t="s">
        <v>2</v>
      </c>
      <c r="D54" s="54">
        <v>80.5</v>
      </c>
      <c r="E54">
        <v>13</v>
      </c>
      <c r="F54" s="60" t="s">
        <v>2</v>
      </c>
      <c r="G54" s="54">
        <v>80.5</v>
      </c>
      <c r="H54">
        <v>96.9</v>
      </c>
      <c r="I54" s="60" t="s">
        <v>17</v>
      </c>
      <c r="J54" s="205">
        <v>90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0" t="s">
        <v>9</v>
      </c>
      <c r="D58" s="54">
        <v>103.8</v>
      </c>
      <c r="E58">
        <v>1</v>
      </c>
    </row>
    <row r="59" spans="3:5" ht="15.75">
      <c r="C59" s="60" t="s">
        <v>65</v>
      </c>
      <c r="D59" s="54">
        <v>103.1</v>
      </c>
      <c r="E59">
        <v>2</v>
      </c>
    </row>
    <row r="60" spans="3:5" ht="15.75">
      <c r="C60" s="60" t="s">
        <v>12</v>
      </c>
      <c r="D60" s="54">
        <v>101.1</v>
      </c>
      <c r="E60">
        <v>3</v>
      </c>
    </row>
    <row r="61" spans="3:5" ht="15.75">
      <c r="C61" s="60" t="s">
        <v>64</v>
      </c>
      <c r="D61" s="54">
        <v>100.6</v>
      </c>
      <c r="E61">
        <v>4</v>
      </c>
    </row>
    <row r="62" spans="3:5" ht="15.75">
      <c r="C62" s="60" t="s">
        <v>4</v>
      </c>
      <c r="D62" s="54">
        <v>100.1</v>
      </c>
      <c r="E62" s="150">
        <v>5</v>
      </c>
    </row>
    <row r="63" spans="3:5" ht="15.75">
      <c r="C63" s="60" t="s">
        <v>6</v>
      </c>
      <c r="D63" s="54">
        <v>100</v>
      </c>
      <c r="E63">
        <v>6</v>
      </c>
    </row>
    <row r="64" spans="3:6" ht="15.75">
      <c r="C64" s="60" t="s">
        <v>61</v>
      </c>
      <c r="D64" s="54">
        <v>98.3</v>
      </c>
      <c r="E64">
        <v>7</v>
      </c>
      <c r="F64" s="34">
        <f aca="true" t="shared" si="1" ref="F64:F70">100-D64</f>
        <v>1.7000000000000028</v>
      </c>
    </row>
    <row r="65" spans="3:6" ht="15.75">
      <c r="C65" s="61" t="s">
        <v>1</v>
      </c>
      <c r="D65" s="54">
        <v>98.2</v>
      </c>
      <c r="E65">
        <v>8</v>
      </c>
      <c r="F65" s="34">
        <f t="shared" si="1"/>
        <v>1.7999999999999972</v>
      </c>
    </row>
    <row r="66" spans="3:6" ht="15.75">
      <c r="C66" s="60" t="s">
        <v>63</v>
      </c>
      <c r="D66" s="54">
        <v>98.2</v>
      </c>
      <c r="E66">
        <v>9</v>
      </c>
      <c r="F66" s="34">
        <f t="shared" si="1"/>
        <v>1.7999999999999972</v>
      </c>
    </row>
    <row r="67" spans="3:6" ht="15.75">
      <c r="C67" s="60" t="s">
        <v>60</v>
      </c>
      <c r="D67" s="54">
        <v>97.1</v>
      </c>
      <c r="E67">
        <v>10</v>
      </c>
      <c r="F67" s="34">
        <f t="shared" si="1"/>
        <v>2.9000000000000057</v>
      </c>
    </row>
    <row r="68" spans="3:6" ht="15.75">
      <c r="C68" s="60" t="s">
        <v>14</v>
      </c>
      <c r="D68" s="54">
        <v>93.9</v>
      </c>
      <c r="E68">
        <v>11</v>
      </c>
      <c r="F68" s="34">
        <f t="shared" si="1"/>
        <v>6.099999999999994</v>
      </c>
    </row>
    <row r="69" spans="3:6" ht="15.75">
      <c r="C69" s="60" t="s">
        <v>62</v>
      </c>
      <c r="D69" s="54">
        <v>92.9</v>
      </c>
      <c r="E69">
        <v>12</v>
      </c>
      <c r="F69" s="34">
        <f t="shared" si="1"/>
        <v>7.099999999999994</v>
      </c>
    </row>
    <row r="70" spans="3:6" ht="15.75">
      <c r="C70" s="60" t="s">
        <v>17</v>
      </c>
      <c r="D70" s="54">
        <v>91.9</v>
      </c>
      <c r="E70">
        <v>13</v>
      </c>
      <c r="F70" s="34">
        <f t="shared" si="1"/>
        <v>8.099999999999994</v>
      </c>
    </row>
    <row r="71" spans="3:6" ht="15.75">
      <c r="C71" s="60" t="s">
        <v>2</v>
      </c>
      <c r="D71" s="54">
        <v>80.5</v>
      </c>
      <c r="E71">
        <v>14</v>
      </c>
      <c r="F71" s="34">
        <f>100-D71</f>
        <v>19.5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&amp;R18
</oddHead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34">
      <selection activeCell="H2" sqref="H2"/>
    </sheetView>
  </sheetViews>
  <sheetFormatPr defaultColWidth="9.33203125" defaultRowHeight="12.75"/>
  <cols>
    <col min="1" max="1" width="4" style="0" customWidth="1"/>
    <col min="2" max="2" width="6" style="0" customWidth="1"/>
    <col min="3" max="3" width="21.16015625" style="0" customWidth="1"/>
    <col min="4" max="4" width="20.5" style="0" customWidth="1"/>
    <col min="5" max="5" width="20.16015625" style="0" customWidth="1"/>
    <col min="6" max="6" width="17.66015625" style="0" customWidth="1"/>
    <col min="7" max="7" width="8.5" style="0" customWidth="1"/>
    <col min="8" max="8" width="6.5" style="0" customWidth="1"/>
    <col min="9" max="9" width="24.66015625" style="0" customWidth="1"/>
  </cols>
  <sheetData>
    <row r="1" spans="1:14" ht="19.5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63" customHeight="1">
      <c r="A2" s="1"/>
      <c r="B2" s="1"/>
      <c r="C2" s="11"/>
      <c r="D2" s="12" t="s">
        <v>128</v>
      </c>
      <c r="E2" s="12" t="s">
        <v>135</v>
      </c>
      <c r="F2" s="12" t="s">
        <v>22</v>
      </c>
    </row>
    <row r="3" spans="3:6" ht="19.5" customHeight="1">
      <c r="C3" s="60" t="s">
        <v>2</v>
      </c>
      <c r="D3" s="54">
        <v>75.8</v>
      </c>
      <c r="E3" s="69">
        <v>102.6</v>
      </c>
      <c r="F3" s="15">
        <f aca="true" t="shared" si="0" ref="F3:F16">D3-E3</f>
        <v>-26.799999999999997</v>
      </c>
    </row>
    <row r="4" spans="3:6" ht="19.5" customHeight="1">
      <c r="C4" s="60" t="s">
        <v>17</v>
      </c>
      <c r="D4" s="54">
        <v>108.4</v>
      </c>
      <c r="E4" s="205">
        <v>109.4</v>
      </c>
      <c r="F4" s="206">
        <f t="shared" si="0"/>
        <v>-1</v>
      </c>
    </row>
    <row r="5" spans="3:6" ht="19.5" customHeight="1">
      <c r="C5" s="60" t="s">
        <v>12</v>
      </c>
      <c r="D5" s="54">
        <v>105.6</v>
      </c>
      <c r="E5" s="205">
        <v>107.2</v>
      </c>
      <c r="F5" s="206">
        <f t="shared" si="0"/>
        <v>-1.6000000000000085</v>
      </c>
    </row>
    <row r="6" spans="3:6" ht="19.5" customHeight="1">
      <c r="C6" s="60" t="s">
        <v>6</v>
      </c>
      <c r="D6" s="54">
        <v>99.1</v>
      </c>
      <c r="E6" s="69">
        <v>102.8</v>
      </c>
      <c r="F6" s="15">
        <f t="shared" si="0"/>
        <v>-3.700000000000003</v>
      </c>
    </row>
    <row r="7" spans="3:6" ht="19.5" customHeight="1">
      <c r="C7" s="61" t="s">
        <v>1</v>
      </c>
      <c r="D7" s="32">
        <v>102.3</v>
      </c>
      <c r="E7" s="72">
        <v>97</v>
      </c>
      <c r="F7" s="20">
        <f t="shared" si="0"/>
        <v>5.299999999999997</v>
      </c>
    </row>
    <row r="8" spans="3:6" ht="19.5" customHeight="1">
      <c r="C8" s="60" t="s">
        <v>4</v>
      </c>
      <c r="D8" s="54">
        <v>104.2</v>
      </c>
      <c r="E8" s="69">
        <v>115.8</v>
      </c>
      <c r="F8" s="15">
        <f t="shared" si="0"/>
        <v>-11.599999999999994</v>
      </c>
    </row>
    <row r="9" spans="3:6" ht="19.5" customHeight="1">
      <c r="C9" s="60" t="s">
        <v>14</v>
      </c>
      <c r="D9" s="54">
        <v>95.4</v>
      </c>
      <c r="E9" s="69">
        <v>97.5</v>
      </c>
      <c r="F9" s="206">
        <f t="shared" si="0"/>
        <v>-2.0999999999999943</v>
      </c>
    </row>
    <row r="10" spans="3:6" ht="19.5" customHeight="1">
      <c r="C10" s="60" t="s">
        <v>60</v>
      </c>
      <c r="D10" s="54">
        <v>96.7</v>
      </c>
      <c r="E10" s="69">
        <v>120.1</v>
      </c>
      <c r="F10" s="15">
        <f t="shared" si="0"/>
        <v>-23.39999999999999</v>
      </c>
    </row>
    <row r="11" spans="3:6" ht="19.5" customHeight="1">
      <c r="C11" s="60" t="s">
        <v>61</v>
      </c>
      <c r="D11" s="54">
        <v>97.9</v>
      </c>
      <c r="E11" s="69">
        <v>106.7</v>
      </c>
      <c r="F11" s="206">
        <f t="shared" si="0"/>
        <v>-8.799999999999997</v>
      </c>
    </row>
    <row r="12" spans="3:6" ht="19.5" customHeight="1">
      <c r="C12" s="60" t="s">
        <v>62</v>
      </c>
      <c r="D12" s="54">
        <v>95.8</v>
      </c>
      <c r="E12" s="69">
        <v>102</v>
      </c>
      <c r="F12" s="206">
        <f t="shared" si="0"/>
        <v>-6.200000000000003</v>
      </c>
    </row>
    <row r="13" spans="3:6" ht="19.5" customHeight="1">
      <c r="C13" s="60" t="s">
        <v>63</v>
      </c>
      <c r="D13" s="54">
        <v>94.4</v>
      </c>
      <c r="E13" s="69">
        <v>107</v>
      </c>
      <c r="F13" s="206">
        <f t="shared" si="0"/>
        <v>-12.599999999999994</v>
      </c>
    </row>
    <row r="14" spans="3:6" ht="19.5" customHeight="1">
      <c r="C14" s="60" t="s">
        <v>64</v>
      </c>
      <c r="D14" s="54">
        <v>74.8</v>
      </c>
      <c r="E14" s="69">
        <v>98.3</v>
      </c>
      <c r="F14" s="206">
        <f t="shared" si="0"/>
        <v>-23.5</v>
      </c>
    </row>
    <row r="15" spans="3:6" ht="19.5" customHeight="1">
      <c r="C15" s="60" t="s">
        <v>9</v>
      </c>
      <c r="D15" s="54">
        <v>108.1</v>
      </c>
      <c r="E15" s="69">
        <v>104.4</v>
      </c>
      <c r="F15" s="206">
        <f t="shared" si="0"/>
        <v>3.6999999999999886</v>
      </c>
    </row>
    <row r="16" spans="3:6" ht="19.5" customHeight="1">
      <c r="C16" s="60" t="s">
        <v>65</v>
      </c>
      <c r="D16" s="54">
        <v>107.7</v>
      </c>
      <c r="E16" s="69">
        <v>114.3</v>
      </c>
      <c r="F16" s="206">
        <f t="shared" si="0"/>
        <v>-6.599999999999994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>
      <c r="C38" t="s">
        <v>93</v>
      </c>
    </row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H40" t="s">
        <v>16</v>
      </c>
      <c r="I40" t="s">
        <v>15</v>
      </c>
      <c r="J40" t="s">
        <v>74</v>
      </c>
      <c r="K40" t="s">
        <v>16</v>
      </c>
    </row>
    <row r="41" spans="3:11" ht="15.75">
      <c r="C41" s="60" t="s">
        <v>17</v>
      </c>
      <c r="D41" s="54">
        <v>108.4</v>
      </c>
      <c r="E41">
        <v>1</v>
      </c>
      <c r="F41" s="60" t="s">
        <v>17</v>
      </c>
      <c r="G41" s="54">
        <v>108.4</v>
      </c>
      <c r="H41">
        <v>99.5</v>
      </c>
      <c r="I41" s="60" t="s">
        <v>60</v>
      </c>
      <c r="J41" s="69">
        <v>120.1</v>
      </c>
      <c r="K41">
        <v>1</v>
      </c>
    </row>
    <row r="42" spans="3:11" ht="15.75">
      <c r="C42" s="60" t="s">
        <v>9</v>
      </c>
      <c r="D42" s="54">
        <v>108.1</v>
      </c>
      <c r="E42">
        <v>2</v>
      </c>
      <c r="F42" s="60" t="s">
        <v>9</v>
      </c>
      <c r="G42" s="54">
        <v>108.1</v>
      </c>
      <c r="H42">
        <v>99.5</v>
      </c>
      <c r="I42" s="60" t="s">
        <v>4</v>
      </c>
      <c r="J42" s="69">
        <v>115.8</v>
      </c>
      <c r="K42">
        <v>2</v>
      </c>
    </row>
    <row r="43" spans="3:11" ht="15.75">
      <c r="C43" s="60" t="s">
        <v>65</v>
      </c>
      <c r="D43" s="54">
        <v>107.7</v>
      </c>
      <c r="E43">
        <v>3</v>
      </c>
      <c r="F43" s="60" t="s">
        <v>65</v>
      </c>
      <c r="G43" s="54">
        <v>107.7</v>
      </c>
      <c r="H43">
        <v>99.5</v>
      </c>
      <c r="I43" s="60" t="s">
        <v>65</v>
      </c>
      <c r="J43" s="69">
        <v>114.3</v>
      </c>
      <c r="K43">
        <v>3</v>
      </c>
    </row>
    <row r="44" spans="3:11" ht="15.75">
      <c r="C44" s="60" t="s">
        <v>12</v>
      </c>
      <c r="D44" s="54">
        <v>105.6</v>
      </c>
      <c r="E44">
        <v>4</v>
      </c>
      <c r="F44" s="60" t="s">
        <v>12</v>
      </c>
      <c r="G44" s="54">
        <v>105.6</v>
      </c>
      <c r="H44">
        <v>99.5</v>
      </c>
      <c r="I44" s="60" t="s">
        <v>17</v>
      </c>
      <c r="J44" s="205">
        <v>109.4</v>
      </c>
      <c r="K44">
        <v>4</v>
      </c>
    </row>
    <row r="45" spans="3:11" ht="15.75">
      <c r="C45" s="60" t="s">
        <v>4</v>
      </c>
      <c r="D45" s="54">
        <v>104.2</v>
      </c>
      <c r="E45">
        <v>5</v>
      </c>
      <c r="F45" s="60" t="s">
        <v>4</v>
      </c>
      <c r="G45" s="54">
        <v>104.2</v>
      </c>
      <c r="H45">
        <v>99.5</v>
      </c>
      <c r="I45" s="60" t="s">
        <v>12</v>
      </c>
      <c r="J45" s="205">
        <v>107.2</v>
      </c>
      <c r="K45">
        <v>5</v>
      </c>
    </row>
    <row r="46" spans="3:11" ht="15.75">
      <c r="C46" s="61" t="s">
        <v>1</v>
      </c>
      <c r="D46" s="54">
        <v>102.3</v>
      </c>
      <c r="E46">
        <v>6</v>
      </c>
      <c r="F46" s="61" t="s">
        <v>1</v>
      </c>
      <c r="G46" s="54">
        <v>102.3</v>
      </c>
      <c r="H46">
        <v>99.5</v>
      </c>
      <c r="I46" s="60" t="s">
        <v>63</v>
      </c>
      <c r="J46" s="69">
        <v>107</v>
      </c>
      <c r="K46">
        <v>6</v>
      </c>
    </row>
    <row r="47" spans="3:11" ht="15.75">
      <c r="C47" s="60" t="s">
        <v>6</v>
      </c>
      <c r="D47" s="54">
        <v>99.1</v>
      </c>
      <c r="E47">
        <v>7</v>
      </c>
      <c r="F47" s="60" t="s">
        <v>6</v>
      </c>
      <c r="G47" s="54">
        <v>99.1</v>
      </c>
      <c r="H47">
        <v>99.5</v>
      </c>
      <c r="I47" s="60" t="s">
        <v>61</v>
      </c>
      <c r="J47" s="69">
        <v>106.7</v>
      </c>
      <c r="K47">
        <v>7</v>
      </c>
    </row>
    <row r="48" spans="3:11" ht="31.5">
      <c r="C48" s="60" t="s">
        <v>61</v>
      </c>
      <c r="D48" s="54">
        <v>97.9</v>
      </c>
      <c r="E48">
        <v>8</v>
      </c>
      <c r="F48" s="60" t="s">
        <v>61</v>
      </c>
      <c r="G48" s="54">
        <v>97.9</v>
      </c>
      <c r="H48">
        <v>99.5</v>
      </c>
      <c r="I48" s="60" t="s">
        <v>9</v>
      </c>
      <c r="J48" s="69">
        <v>104.4</v>
      </c>
      <c r="K48">
        <v>8</v>
      </c>
    </row>
    <row r="49" spans="3:11" ht="15.75">
      <c r="C49" s="60" t="s">
        <v>60</v>
      </c>
      <c r="D49" s="54">
        <v>96.7</v>
      </c>
      <c r="E49">
        <v>9</v>
      </c>
      <c r="F49" s="60" t="s">
        <v>60</v>
      </c>
      <c r="G49" s="54">
        <v>96.7</v>
      </c>
      <c r="H49">
        <v>99.5</v>
      </c>
      <c r="I49" s="60" t="s">
        <v>6</v>
      </c>
      <c r="J49" s="69">
        <v>102.8</v>
      </c>
      <c r="K49">
        <v>9</v>
      </c>
    </row>
    <row r="50" spans="3:11" ht="15.75">
      <c r="C50" s="60" t="s">
        <v>62</v>
      </c>
      <c r="D50" s="54">
        <v>95.8</v>
      </c>
      <c r="E50">
        <v>10</v>
      </c>
      <c r="F50" s="60" t="s">
        <v>62</v>
      </c>
      <c r="G50" s="54">
        <v>95.8</v>
      </c>
      <c r="H50">
        <v>99.5</v>
      </c>
      <c r="I50" s="60" t="s">
        <v>2</v>
      </c>
      <c r="J50" s="69">
        <v>102.6</v>
      </c>
      <c r="K50">
        <v>10</v>
      </c>
    </row>
    <row r="51" spans="3:11" ht="31.5">
      <c r="C51" s="60" t="s">
        <v>14</v>
      </c>
      <c r="D51" s="54">
        <v>95.4</v>
      </c>
      <c r="E51">
        <v>11</v>
      </c>
      <c r="F51" s="60" t="s">
        <v>14</v>
      </c>
      <c r="G51" s="54">
        <v>95.4</v>
      </c>
      <c r="H51">
        <v>99.5</v>
      </c>
      <c r="I51" s="60" t="s">
        <v>62</v>
      </c>
      <c r="J51" s="69">
        <v>102</v>
      </c>
      <c r="K51">
        <v>11</v>
      </c>
    </row>
    <row r="52" spans="3:11" ht="15.75">
      <c r="C52" s="60" t="s">
        <v>63</v>
      </c>
      <c r="D52" s="54">
        <v>94.4</v>
      </c>
      <c r="E52">
        <v>12</v>
      </c>
      <c r="F52" s="60" t="s">
        <v>63</v>
      </c>
      <c r="G52" s="54">
        <v>94.4</v>
      </c>
      <c r="H52">
        <v>99.5</v>
      </c>
      <c r="I52" s="60" t="s">
        <v>64</v>
      </c>
      <c r="J52" s="69">
        <v>98.3</v>
      </c>
      <c r="K52">
        <v>12</v>
      </c>
    </row>
    <row r="53" spans="3:11" ht="15.75">
      <c r="C53" s="60" t="s">
        <v>2</v>
      </c>
      <c r="D53" s="54">
        <v>75.8</v>
      </c>
      <c r="E53">
        <v>13</v>
      </c>
      <c r="F53" s="60" t="s">
        <v>2</v>
      </c>
      <c r="G53" s="54">
        <v>75.8</v>
      </c>
      <c r="H53">
        <v>99.5</v>
      </c>
      <c r="I53" s="60" t="s">
        <v>14</v>
      </c>
      <c r="J53" s="69">
        <v>97.5</v>
      </c>
      <c r="K53">
        <v>13</v>
      </c>
    </row>
    <row r="54" spans="3:11" ht="15.75">
      <c r="C54" s="60" t="s">
        <v>64</v>
      </c>
      <c r="D54" s="54">
        <v>74.8</v>
      </c>
      <c r="E54">
        <v>14</v>
      </c>
      <c r="F54" s="60" t="s">
        <v>64</v>
      </c>
      <c r="G54" s="54">
        <v>74.8</v>
      </c>
      <c r="H54">
        <v>99.5</v>
      </c>
      <c r="I54" s="61" t="s">
        <v>1</v>
      </c>
      <c r="J54" s="69">
        <v>97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0" t="s">
        <v>17</v>
      </c>
      <c r="D58" s="54">
        <v>108.4</v>
      </c>
      <c r="E58">
        <v>1</v>
      </c>
    </row>
    <row r="59" spans="3:5" ht="15.75">
      <c r="C59" s="60" t="s">
        <v>9</v>
      </c>
      <c r="D59" s="54">
        <v>108.1</v>
      </c>
      <c r="E59">
        <v>2</v>
      </c>
    </row>
    <row r="60" spans="3:5" ht="15.75">
      <c r="C60" s="60" t="s">
        <v>65</v>
      </c>
      <c r="D60" s="54">
        <v>107.7</v>
      </c>
      <c r="E60">
        <v>3</v>
      </c>
    </row>
    <row r="61" spans="3:5" ht="15.75">
      <c r="C61" s="60" t="s">
        <v>12</v>
      </c>
      <c r="D61" s="54">
        <v>105.6</v>
      </c>
      <c r="E61">
        <v>4</v>
      </c>
    </row>
    <row r="62" spans="3:5" ht="15.75">
      <c r="C62" s="60" t="s">
        <v>4</v>
      </c>
      <c r="D62" s="54">
        <v>104.2</v>
      </c>
      <c r="E62">
        <v>5</v>
      </c>
    </row>
    <row r="63" spans="3:5" ht="15.75">
      <c r="C63" s="61" t="s">
        <v>1</v>
      </c>
      <c r="D63" s="54">
        <v>102.3</v>
      </c>
      <c r="E63" s="150">
        <v>6</v>
      </c>
    </row>
    <row r="64" spans="3:6" ht="15.75">
      <c r="C64" s="60" t="s">
        <v>6</v>
      </c>
      <c r="D64" s="54">
        <v>99.1</v>
      </c>
      <c r="E64">
        <v>7</v>
      </c>
      <c r="F64" s="34">
        <f aca="true" t="shared" si="1" ref="F64:F70">100-D64</f>
        <v>0.9000000000000057</v>
      </c>
    </row>
    <row r="65" spans="3:6" ht="15.75">
      <c r="C65" s="60" t="s">
        <v>61</v>
      </c>
      <c r="D65" s="54">
        <v>97.9</v>
      </c>
      <c r="E65">
        <v>8</v>
      </c>
      <c r="F65" s="34">
        <f t="shared" si="1"/>
        <v>2.0999999999999943</v>
      </c>
    </row>
    <row r="66" spans="3:6" ht="15.75">
      <c r="C66" s="60" t="s">
        <v>60</v>
      </c>
      <c r="D66" s="54">
        <v>96.7</v>
      </c>
      <c r="E66">
        <v>9</v>
      </c>
      <c r="F66" s="34">
        <f t="shared" si="1"/>
        <v>3.299999999999997</v>
      </c>
    </row>
    <row r="67" spans="3:6" ht="15.75">
      <c r="C67" s="60" t="s">
        <v>62</v>
      </c>
      <c r="D67" s="54">
        <v>95.8</v>
      </c>
      <c r="E67">
        <v>10</v>
      </c>
      <c r="F67" s="34">
        <f t="shared" si="1"/>
        <v>4.200000000000003</v>
      </c>
    </row>
    <row r="68" spans="3:6" ht="15.75">
      <c r="C68" s="60" t="s">
        <v>14</v>
      </c>
      <c r="D68" s="54">
        <v>95.4</v>
      </c>
      <c r="E68">
        <v>11</v>
      </c>
      <c r="F68" s="34">
        <f t="shared" si="1"/>
        <v>4.599999999999994</v>
      </c>
    </row>
    <row r="69" spans="3:6" ht="15.75">
      <c r="C69" s="60" t="s">
        <v>63</v>
      </c>
      <c r="D69" s="54">
        <v>94.4</v>
      </c>
      <c r="E69">
        <v>12</v>
      </c>
      <c r="F69" s="34">
        <f t="shared" si="1"/>
        <v>5.599999999999994</v>
      </c>
    </row>
    <row r="70" spans="3:6" ht="15.75">
      <c r="C70" s="60" t="s">
        <v>2</v>
      </c>
      <c r="D70" s="54">
        <v>75.8</v>
      </c>
      <c r="E70">
        <v>13</v>
      </c>
      <c r="F70" s="34">
        <f t="shared" si="1"/>
        <v>24.200000000000003</v>
      </c>
    </row>
    <row r="71" spans="3:6" ht="15.75">
      <c r="C71" s="60" t="s">
        <v>64</v>
      </c>
      <c r="D71" s="54">
        <v>74.8</v>
      </c>
      <c r="E71">
        <v>14</v>
      </c>
      <c r="F71" s="34">
        <f>100-D71</f>
        <v>25.200000000000003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&amp;R19</oddHeader>
  </headerFooter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:D1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30.66015625" style="0" customWidth="1"/>
    <col min="4" max="4" width="32.83203125" style="0" customWidth="1"/>
    <col min="11" max="11" width="20.16015625" style="0" customWidth="1"/>
    <col min="12" max="12" width="18" style="0" customWidth="1"/>
  </cols>
  <sheetData>
    <row r="1" spans="1:4" ht="39.75" customHeight="1">
      <c r="A1" s="209" t="s">
        <v>48</v>
      </c>
      <c r="B1" s="209"/>
      <c r="C1" s="210"/>
      <c r="D1" s="210"/>
    </row>
    <row r="2" spans="1:4" ht="82.5" customHeight="1">
      <c r="A2" s="21" t="s">
        <v>15</v>
      </c>
      <c r="B2" s="7"/>
      <c r="C2" s="8" t="s">
        <v>49</v>
      </c>
      <c r="D2" s="8" t="s">
        <v>50</v>
      </c>
    </row>
    <row r="3" spans="1:4" ht="18.75">
      <c r="A3" s="211" t="s">
        <v>2</v>
      </c>
      <c r="B3" s="17">
        <v>2010</v>
      </c>
      <c r="C3" s="9">
        <v>3</v>
      </c>
      <c r="D3" s="9">
        <v>1</v>
      </c>
    </row>
    <row r="4" spans="1:4" ht="18.75">
      <c r="A4" s="212"/>
      <c r="B4" s="24">
        <v>2009</v>
      </c>
      <c r="C4" s="25">
        <v>9</v>
      </c>
      <c r="D4" s="25">
        <v>1</v>
      </c>
    </row>
    <row r="5" spans="1:4" ht="18.75">
      <c r="A5" s="211" t="s">
        <v>17</v>
      </c>
      <c r="B5" s="17">
        <v>2010</v>
      </c>
      <c r="C5" s="9">
        <v>8</v>
      </c>
      <c r="D5" s="9">
        <v>11</v>
      </c>
    </row>
    <row r="6" spans="1:4" ht="18.75">
      <c r="A6" s="212"/>
      <c r="B6" s="24">
        <v>2009</v>
      </c>
      <c r="C6" s="25">
        <v>8</v>
      </c>
      <c r="D6" s="25">
        <v>12</v>
      </c>
    </row>
    <row r="7" spans="1:4" ht="18.75">
      <c r="A7" s="211" t="s">
        <v>12</v>
      </c>
      <c r="B7" s="17">
        <v>2010</v>
      </c>
      <c r="C7" s="9">
        <v>14</v>
      </c>
      <c r="D7" s="9">
        <v>2</v>
      </c>
    </row>
    <row r="8" spans="1:4" ht="18.75">
      <c r="A8" s="212"/>
      <c r="B8" s="24">
        <v>2009</v>
      </c>
      <c r="C8" s="25">
        <v>14</v>
      </c>
      <c r="D8" s="25">
        <v>7</v>
      </c>
    </row>
    <row r="9" spans="1:4" ht="18.75">
      <c r="A9" s="211" t="s">
        <v>6</v>
      </c>
      <c r="B9" s="17">
        <v>2010</v>
      </c>
      <c r="C9" s="9">
        <v>11</v>
      </c>
      <c r="D9" s="9">
        <v>6</v>
      </c>
    </row>
    <row r="10" spans="1:4" ht="18.75">
      <c r="A10" s="212"/>
      <c r="B10" s="24">
        <v>2009</v>
      </c>
      <c r="C10" s="25">
        <v>2</v>
      </c>
      <c r="D10" s="25">
        <v>3</v>
      </c>
    </row>
    <row r="11" spans="1:16" s="6" customFormat="1" ht="18.75">
      <c r="A11" s="213" t="s">
        <v>1</v>
      </c>
      <c r="B11" s="17">
        <v>2010</v>
      </c>
      <c r="C11" s="10">
        <v>6</v>
      </c>
      <c r="D11" s="10">
        <v>9</v>
      </c>
      <c r="K11" s="4"/>
      <c r="L11" s="4"/>
      <c r="M11" s="4"/>
      <c r="N11" s="4"/>
      <c r="O11" s="4"/>
      <c r="P11" s="4"/>
    </row>
    <row r="12" spans="1:16" s="6" customFormat="1" ht="18.75">
      <c r="A12" s="214"/>
      <c r="B12" s="24">
        <v>2009</v>
      </c>
      <c r="C12" s="25">
        <v>5</v>
      </c>
      <c r="D12" s="25">
        <v>5</v>
      </c>
      <c r="K12" s="4"/>
      <c r="L12" s="4"/>
      <c r="M12" s="4"/>
      <c r="N12" s="4"/>
      <c r="O12" s="4"/>
      <c r="P12" s="4"/>
    </row>
    <row r="13" spans="1:16" ht="18.75">
      <c r="A13" s="211" t="s">
        <v>4</v>
      </c>
      <c r="B13" s="17">
        <v>2010</v>
      </c>
      <c r="C13" s="9">
        <v>12</v>
      </c>
      <c r="D13" s="9">
        <v>10</v>
      </c>
      <c r="K13" s="5"/>
      <c r="L13" s="5"/>
      <c r="M13" s="5"/>
      <c r="N13" s="5"/>
      <c r="O13" s="5"/>
      <c r="P13" s="5"/>
    </row>
    <row r="14" spans="1:16" ht="18.75">
      <c r="A14" s="212"/>
      <c r="B14" s="24">
        <v>2009</v>
      </c>
      <c r="C14" s="25">
        <v>11</v>
      </c>
      <c r="D14" s="25">
        <v>6</v>
      </c>
      <c r="K14" s="5"/>
      <c r="L14" s="5"/>
      <c r="M14" s="5"/>
      <c r="N14" s="5"/>
      <c r="O14" s="5"/>
      <c r="P14" s="5"/>
    </row>
    <row r="15" spans="1:16" ht="18.75">
      <c r="A15" s="211" t="s">
        <v>14</v>
      </c>
      <c r="B15" s="17">
        <v>2010</v>
      </c>
      <c r="C15" s="9">
        <v>7</v>
      </c>
      <c r="D15" s="9">
        <v>5</v>
      </c>
      <c r="K15" s="5"/>
      <c r="L15" s="5"/>
      <c r="M15" s="5"/>
      <c r="N15" s="5"/>
      <c r="O15" s="5"/>
      <c r="P15" s="5"/>
    </row>
    <row r="16" spans="1:16" ht="18.75">
      <c r="A16" s="212"/>
      <c r="B16" s="24">
        <v>2009</v>
      </c>
      <c r="C16" s="25">
        <v>7</v>
      </c>
      <c r="D16" s="25">
        <v>13</v>
      </c>
      <c r="K16" s="5"/>
      <c r="L16" s="5"/>
      <c r="M16" s="5"/>
      <c r="N16" s="5"/>
      <c r="O16" s="5"/>
      <c r="P16" s="5"/>
    </row>
    <row r="17" spans="1:15" ht="18.75">
      <c r="A17" s="211" t="s">
        <v>7</v>
      </c>
      <c r="B17" s="17">
        <v>2010</v>
      </c>
      <c r="C17" s="9">
        <v>2</v>
      </c>
      <c r="D17" s="9">
        <v>7</v>
      </c>
      <c r="K17" s="4"/>
      <c r="L17" s="4"/>
      <c r="M17" s="4"/>
      <c r="N17" s="4"/>
      <c r="O17" s="4"/>
    </row>
    <row r="18" spans="1:15" ht="18.75">
      <c r="A18" s="212"/>
      <c r="B18" s="24">
        <v>2009</v>
      </c>
      <c r="C18" s="25">
        <v>13</v>
      </c>
      <c r="D18" s="25">
        <v>10</v>
      </c>
      <c r="K18" s="4"/>
      <c r="L18" s="4"/>
      <c r="M18" s="4"/>
      <c r="N18" s="4"/>
      <c r="O18" s="4"/>
    </row>
    <row r="19" spans="1:15" ht="18.75">
      <c r="A19" s="211" t="s">
        <v>8</v>
      </c>
      <c r="B19" s="17">
        <v>2010</v>
      </c>
      <c r="C19" s="9">
        <v>4</v>
      </c>
      <c r="D19" s="9">
        <v>3</v>
      </c>
      <c r="K19" s="5"/>
      <c r="L19" s="5"/>
      <c r="M19" s="5"/>
      <c r="N19" s="5"/>
      <c r="O19" s="5"/>
    </row>
    <row r="20" spans="1:15" ht="18.75">
      <c r="A20" s="212"/>
      <c r="B20" s="24">
        <v>2009</v>
      </c>
      <c r="C20" s="25">
        <v>6</v>
      </c>
      <c r="D20" s="25">
        <v>8</v>
      </c>
      <c r="K20" s="5"/>
      <c r="L20" s="5"/>
      <c r="M20" s="5"/>
      <c r="N20" s="5"/>
      <c r="O20" s="5"/>
    </row>
    <row r="21" spans="1:15" ht="18.75">
      <c r="A21" s="211" t="s">
        <v>3</v>
      </c>
      <c r="B21" s="17">
        <v>2010</v>
      </c>
      <c r="C21" s="9">
        <v>10</v>
      </c>
      <c r="D21" s="9">
        <v>4</v>
      </c>
      <c r="K21" s="5"/>
      <c r="L21" s="5"/>
      <c r="M21" s="5"/>
      <c r="N21" s="5"/>
      <c r="O21" s="5"/>
    </row>
    <row r="22" spans="1:15" ht="18.75">
      <c r="A22" s="212"/>
      <c r="B22" s="24">
        <v>2009</v>
      </c>
      <c r="C22" s="25">
        <v>3</v>
      </c>
      <c r="D22" s="25">
        <v>2</v>
      </c>
      <c r="K22" s="5"/>
      <c r="L22" s="5"/>
      <c r="M22" s="5"/>
      <c r="N22" s="5"/>
      <c r="O22" s="5"/>
    </row>
    <row r="23" spans="1:15" ht="18.75">
      <c r="A23" s="211" t="s">
        <v>11</v>
      </c>
      <c r="B23" s="17">
        <v>2010</v>
      </c>
      <c r="C23" s="9">
        <v>13</v>
      </c>
      <c r="D23" s="9">
        <v>13</v>
      </c>
      <c r="K23" s="5"/>
      <c r="L23" s="5"/>
      <c r="M23" s="5"/>
      <c r="N23" s="5"/>
      <c r="O23" s="5"/>
    </row>
    <row r="24" spans="1:15" ht="18.75">
      <c r="A24" s="212"/>
      <c r="B24" s="24">
        <v>2009</v>
      </c>
      <c r="C24" s="25">
        <v>4</v>
      </c>
      <c r="D24" s="25">
        <v>4</v>
      </c>
      <c r="K24" s="5"/>
      <c r="L24" s="5"/>
      <c r="M24" s="5"/>
      <c r="N24" s="5"/>
      <c r="O24" s="5"/>
    </row>
    <row r="25" spans="1:15" ht="18.75">
      <c r="A25" s="211" t="s">
        <v>5</v>
      </c>
      <c r="B25" s="17">
        <v>2010</v>
      </c>
      <c r="C25" s="9">
        <v>1</v>
      </c>
      <c r="D25" s="9">
        <v>8</v>
      </c>
      <c r="K25" s="5"/>
      <c r="L25" s="5"/>
      <c r="M25" s="5"/>
      <c r="N25" s="5"/>
      <c r="O25" s="5"/>
    </row>
    <row r="26" spans="1:15" ht="18.75">
      <c r="A26" s="212"/>
      <c r="B26" s="24">
        <v>2009</v>
      </c>
      <c r="C26" s="25">
        <v>12</v>
      </c>
      <c r="D26" s="25">
        <v>14</v>
      </c>
      <c r="K26" s="5"/>
      <c r="L26" s="5"/>
      <c r="M26" s="5"/>
      <c r="N26" s="5"/>
      <c r="O26" s="5"/>
    </row>
    <row r="27" spans="1:15" ht="18.75">
      <c r="A27" s="211" t="s">
        <v>9</v>
      </c>
      <c r="B27" s="17">
        <v>2010</v>
      </c>
      <c r="C27" s="9">
        <v>5</v>
      </c>
      <c r="D27" s="9">
        <v>14</v>
      </c>
      <c r="K27" s="5"/>
      <c r="L27" s="5"/>
      <c r="M27" s="5"/>
      <c r="N27" s="5"/>
      <c r="O27" s="5"/>
    </row>
    <row r="28" spans="1:15" ht="18.75">
      <c r="A28" s="212"/>
      <c r="B28" s="24">
        <v>2009</v>
      </c>
      <c r="C28" s="25">
        <v>10</v>
      </c>
      <c r="D28" s="25">
        <v>11</v>
      </c>
      <c r="K28" s="5"/>
      <c r="L28" s="5"/>
      <c r="M28" s="5"/>
      <c r="N28" s="5"/>
      <c r="O28" s="5"/>
    </row>
    <row r="29" spans="1:15" ht="18.75">
      <c r="A29" s="211" t="s">
        <v>10</v>
      </c>
      <c r="B29" s="17">
        <v>2010</v>
      </c>
      <c r="C29" s="9">
        <v>9</v>
      </c>
      <c r="D29" s="9">
        <v>12</v>
      </c>
      <c r="K29" s="5"/>
      <c r="L29" s="5"/>
      <c r="M29" s="5"/>
      <c r="N29" s="5"/>
      <c r="O29" s="5"/>
    </row>
    <row r="30" spans="1:12" ht="18.75">
      <c r="A30" s="212"/>
      <c r="B30" s="24">
        <v>2009</v>
      </c>
      <c r="C30" s="25">
        <v>1</v>
      </c>
      <c r="D30" s="25">
        <v>9</v>
      </c>
      <c r="K30" s="4"/>
      <c r="L30" s="4"/>
    </row>
    <row r="31" spans="11:12" ht="12.75">
      <c r="K31" s="5"/>
      <c r="L31" s="5"/>
    </row>
    <row r="32" spans="11:12" ht="12.75">
      <c r="K32" s="5"/>
      <c r="L32" s="5"/>
    </row>
    <row r="33" spans="11:12" ht="12.75" customHeight="1">
      <c r="K33" s="5"/>
      <c r="L33" s="5"/>
    </row>
    <row r="34" spans="11:12" ht="12.75" customHeight="1">
      <c r="K34" s="5"/>
      <c r="L34" s="5"/>
    </row>
    <row r="35" spans="11:12" ht="12.75" customHeight="1">
      <c r="K35" s="5"/>
      <c r="L35" s="5"/>
    </row>
    <row r="36" spans="11:12" ht="12.75" customHeight="1">
      <c r="K36" s="5"/>
      <c r="L36" s="5"/>
    </row>
    <row r="37" spans="11:12" ht="12.75" customHeight="1">
      <c r="K37" s="5"/>
      <c r="L37" s="5"/>
    </row>
    <row r="38" spans="11:12" ht="12.75" customHeight="1">
      <c r="K38" s="5"/>
      <c r="L38" s="5"/>
    </row>
    <row r="39" spans="11:12" ht="12.75" customHeight="1">
      <c r="K39" s="5"/>
      <c r="L39" s="5"/>
    </row>
    <row r="40" spans="11:12" ht="12.75" customHeight="1">
      <c r="K40" s="5"/>
      <c r="L40" s="5"/>
    </row>
    <row r="41" spans="11:12" ht="12.75" customHeight="1">
      <c r="K41" s="5"/>
      <c r="L41" s="5"/>
    </row>
    <row r="42" spans="11:12" ht="12.75" customHeight="1">
      <c r="K42" s="5"/>
      <c r="L42" s="5"/>
    </row>
    <row r="43" spans="11:12" ht="12.75" customHeight="1">
      <c r="K43" s="5"/>
      <c r="L43" s="5"/>
    </row>
    <row r="44" spans="11:12" ht="12.75" customHeight="1">
      <c r="K44" s="5"/>
      <c r="L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D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2" sqref="H2"/>
    </sheetView>
  </sheetViews>
  <sheetFormatPr defaultColWidth="9.33203125" defaultRowHeight="12.75"/>
  <cols>
    <col min="1" max="1" width="7.83203125" style="0" customWidth="1"/>
    <col min="2" max="2" width="5" style="0" customWidth="1"/>
    <col min="3" max="3" width="24.66015625" style="0" customWidth="1"/>
    <col min="4" max="4" width="16.16015625" style="0" customWidth="1"/>
    <col min="5" max="5" width="16.5" style="0" customWidth="1"/>
    <col min="6" max="6" width="16.66015625" style="0" customWidth="1"/>
    <col min="7" max="7" width="6.16015625" style="0" customWidth="1"/>
    <col min="9" max="9" width="24.66015625" style="0" customWidth="1"/>
    <col min="10" max="10" width="8.5" style="0" customWidth="1"/>
    <col min="11" max="11" width="9" style="0" customWidth="1"/>
    <col min="13" max="13" width="7.5" style="0" customWidth="1"/>
  </cols>
  <sheetData>
    <row r="1" spans="1:14" ht="39.75" customHeight="1">
      <c r="A1" s="215" t="s">
        <v>49</v>
      </c>
      <c r="B1" s="215"/>
      <c r="C1" s="215"/>
      <c r="D1" s="215"/>
      <c r="E1" s="215"/>
      <c r="F1" s="215"/>
      <c r="G1" s="215"/>
      <c r="H1" s="189"/>
      <c r="I1" s="16"/>
      <c r="J1" s="16"/>
      <c r="K1" s="16"/>
      <c r="L1" s="16"/>
      <c r="M1" s="59"/>
      <c r="N1" s="59"/>
    </row>
    <row r="2" spans="1:6" ht="51">
      <c r="A2" s="1"/>
      <c r="B2" s="1"/>
      <c r="C2" s="11"/>
      <c r="D2" s="53" t="s">
        <v>120</v>
      </c>
      <c r="E2" s="12" t="s">
        <v>121</v>
      </c>
      <c r="F2" s="12" t="s">
        <v>22</v>
      </c>
    </row>
    <row r="3" spans="3:13" ht="19.5" customHeight="1">
      <c r="C3" s="14" t="s">
        <v>2</v>
      </c>
      <c r="D3" s="30">
        <v>194.1</v>
      </c>
      <c r="E3" s="30">
        <v>48.8</v>
      </c>
      <c r="F3" s="15">
        <f>D3-E3</f>
        <v>145.3</v>
      </c>
      <c r="J3" s="66"/>
      <c r="K3" s="85"/>
      <c r="L3" s="194"/>
      <c r="M3" s="86"/>
    </row>
    <row r="4" spans="3:13" ht="19.5" customHeight="1">
      <c r="C4" s="14" t="s">
        <v>17</v>
      </c>
      <c r="D4" s="31">
        <v>122.2</v>
      </c>
      <c r="E4" s="30">
        <v>51.9</v>
      </c>
      <c r="F4" s="15">
        <f aca="true" t="shared" si="0" ref="F4:F16">D4-E4</f>
        <v>70.30000000000001</v>
      </c>
      <c r="J4" s="66"/>
      <c r="K4" s="91"/>
      <c r="L4" s="194"/>
      <c r="M4" s="86"/>
    </row>
    <row r="5" spans="3:13" ht="19.5" customHeight="1">
      <c r="C5" s="14" t="s">
        <v>12</v>
      </c>
      <c r="D5" s="29">
        <v>82.3</v>
      </c>
      <c r="E5" s="29">
        <v>9.9</v>
      </c>
      <c r="F5" s="15">
        <f t="shared" si="0"/>
        <v>72.39999999999999</v>
      </c>
      <c r="J5" s="66"/>
      <c r="K5" s="89"/>
      <c r="L5" s="194"/>
      <c r="M5" s="86"/>
    </row>
    <row r="6" spans="3:13" ht="19.5" customHeight="1">
      <c r="C6" s="14" t="s">
        <v>6</v>
      </c>
      <c r="D6" s="43">
        <v>96.4</v>
      </c>
      <c r="E6" s="43">
        <v>99.3</v>
      </c>
      <c r="F6" s="15">
        <f t="shared" si="0"/>
        <v>-2.8999999999999915</v>
      </c>
      <c r="J6" s="66"/>
      <c r="K6" s="88"/>
      <c r="L6" s="90"/>
      <c r="M6" s="86"/>
    </row>
    <row r="7" spans="3:13" ht="19.5" customHeight="1">
      <c r="C7" s="18" t="s">
        <v>1</v>
      </c>
      <c r="D7" s="63">
        <v>126.1</v>
      </c>
      <c r="E7" s="63">
        <v>66.9</v>
      </c>
      <c r="F7" s="20">
        <f t="shared" si="0"/>
        <v>59.19999999999999</v>
      </c>
      <c r="J7" s="66"/>
      <c r="K7" s="96"/>
      <c r="L7" s="194"/>
      <c r="M7" s="86"/>
    </row>
    <row r="8" spans="3:13" ht="19.5" customHeight="1">
      <c r="C8" s="14" t="s">
        <v>4</v>
      </c>
      <c r="D8" s="38">
        <v>91.9</v>
      </c>
      <c r="E8" s="38">
        <v>27.8</v>
      </c>
      <c r="F8" s="15">
        <f t="shared" si="0"/>
        <v>64.10000000000001</v>
      </c>
      <c r="J8" s="66"/>
      <c r="K8" s="87"/>
      <c r="L8" s="194"/>
      <c r="M8" s="86"/>
    </row>
    <row r="9" spans="3:13" ht="19.5" customHeight="1">
      <c r="C9" s="14" t="s">
        <v>14</v>
      </c>
      <c r="D9" s="43">
        <v>125.3</v>
      </c>
      <c r="E9" s="43">
        <v>53</v>
      </c>
      <c r="F9" s="15">
        <f t="shared" si="0"/>
        <v>72.3</v>
      </c>
      <c r="J9" s="66"/>
      <c r="K9" s="95"/>
      <c r="L9" s="194"/>
      <c r="M9" s="86"/>
    </row>
    <row r="10" spans="3:13" ht="19.5" customHeight="1">
      <c r="C10" s="14" t="s">
        <v>7</v>
      </c>
      <c r="D10" s="54">
        <v>228</v>
      </c>
      <c r="E10" s="52">
        <v>17.5</v>
      </c>
      <c r="F10" s="15">
        <f t="shared" si="0"/>
        <v>210.5</v>
      </c>
      <c r="J10" s="66"/>
      <c r="K10" s="88"/>
      <c r="L10" s="194"/>
      <c r="M10" s="86"/>
    </row>
    <row r="11" spans="3:13" ht="19.5" customHeight="1">
      <c r="C11" s="14" t="s">
        <v>8</v>
      </c>
      <c r="D11" s="58">
        <v>166.5</v>
      </c>
      <c r="E11" s="58">
        <v>58.4</v>
      </c>
      <c r="F11" s="15">
        <f t="shared" si="0"/>
        <v>108.1</v>
      </c>
      <c r="J11" s="66"/>
      <c r="K11" s="85"/>
      <c r="L11" s="194"/>
      <c r="M11" s="86"/>
    </row>
    <row r="12" spans="3:13" ht="19.5" customHeight="1">
      <c r="C12" s="14" t="s">
        <v>3</v>
      </c>
      <c r="D12" s="29">
        <v>98.6</v>
      </c>
      <c r="E12" s="29">
        <v>92.1</v>
      </c>
      <c r="F12" s="15">
        <f t="shared" si="0"/>
        <v>6.5</v>
      </c>
      <c r="J12" s="66"/>
      <c r="K12" s="97"/>
      <c r="L12" s="194"/>
      <c r="M12" s="86"/>
    </row>
    <row r="13" spans="3:13" ht="19.5" customHeight="1">
      <c r="C13" s="14" t="s">
        <v>11</v>
      </c>
      <c r="D13" s="43">
        <v>88.4</v>
      </c>
      <c r="E13" s="29">
        <v>86.5</v>
      </c>
      <c r="F13" s="15">
        <f t="shared" si="0"/>
        <v>1.9000000000000057</v>
      </c>
      <c r="J13" s="66"/>
      <c r="K13" s="98"/>
      <c r="L13" s="194"/>
      <c r="M13" s="86"/>
    </row>
    <row r="14" spans="3:13" ht="19.5" customHeight="1">
      <c r="C14" s="14" t="s">
        <v>5</v>
      </c>
      <c r="D14" s="54">
        <v>342.4</v>
      </c>
      <c r="E14" s="54">
        <v>18.9</v>
      </c>
      <c r="F14" s="15">
        <f t="shared" si="0"/>
        <v>323.5</v>
      </c>
      <c r="J14" s="67"/>
      <c r="K14" s="99"/>
      <c r="L14" s="195"/>
      <c r="M14" s="94"/>
    </row>
    <row r="15" spans="3:13" ht="19.5" customHeight="1">
      <c r="C15" s="14" t="s">
        <v>9</v>
      </c>
      <c r="D15" s="71">
        <v>146.2</v>
      </c>
      <c r="E15" s="62">
        <v>35.5</v>
      </c>
      <c r="F15" s="15">
        <f t="shared" si="0"/>
        <v>110.69999999999999</v>
      </c>
      <c r="J15" s="66"/>
      <c r="K15" s="96"/>
      <c r="L15" s="194"/>
      <c r="M15" s="86"/>
    </row>
    <row r="16" spans="3:13" ht="19.5" customHeight="1">
      <c r="C16" s="14" t="s">
        <v>10</v>
      </c>
      <c r="D16" s="31">
        <v>121.9</v>
      </c>
      <c r="E16" s="31">
        <v>122.1</v>
      </c>
      <c r="F16" s="15">
        <f t="shared" si="0"/>
        <v>-0.19999999999998863</v>
      </c>
      <c r="J16" s="66"/>
      <c r="K16" s="88"/>
      <c r="L16" s="194"/>
      <c r="M16" s="8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122</v>
      </c>
      <c r="E40" t="s">
        <v>16</v>
      </c>
      <c r="G40" t="s">
        <v>122</v>
      </c>
      <c r="H40" t="s">
        <v>13</v>
      </c>
      <c r="I40" t="s">
        <v>15</v>
      </c>
      <c r="J40" t="s">
        <v>122</v>
      </c>
      <c r="K40" t="s">
        <v>16</v>
      </c>
    </row>
    <row r="41" spans="3:11" ht="12.75">
      <c r="C41" s="1" t="s">
        <v>5</v>
      </c>
      <c r="D41" s="40">
        <v>342.4</v>
      </c>
      <c r="E41">
        <v>1</v>
      </c>
      <c r="F41" s="1" t="s">
        <v>5</v>
      </c>
      <c r="G41" s="40">
        <v>342.4</v>
      </c>
      <c r="H41">
        <v>149.6</v>
      </c>
      <c r="I41" s="1" t="s">
        <v>10</v>
      </c>
      <c r="J41" s="40">
        <v>122.1</v>
      </c>
      <c r="K41">
        <v>1</v>
      </c>
    </row>
    <row r="42" spans="3:11" ht="12.75">
      <c r="C42" s="1" t="s">
        <v>7</v>
      </c>
      <c r="D42" s="40">
        <v>228</v>
      </c>
      <c r="E42">
        <v>2</v>
      </c>
      <c r="F42" s="1" t="s">
        <v>7</v>
      </c>
      <c r="G42" s="40">
        <v>228</v>
      </c>
      <c r="H42">
        <v>149.6</v>
      </c>
      <c r="I42" s="1" t="s">
        <v>6</v>
      </c>
      <c r="J42" s="44">
        <v>99.3</v>
      </c>
      <c r="K42">
        <v>2</v>
      </c>
    </row>
    <row r="43" spans="3:11" ht="12.75">
      <c r="C43" s="1" t="s">
        <v>2</v>
      </c>
      <c r="D43" s="41">
        <v>194.1</v>
      </c>
      <c r="E43">
        <v>3</v>
      </c>
      <c r="F43" s="1" t="s">
        <v>2</v>
      </c>
      <c r="G43" s="41">
        <v>194.1</v>
      </c>
      <c r="H43">
        <v>149.6</v>
      </c>
      <c r="I43" s="1" t="s">
        <v>3</v>
      </c>
      <c r="J43" s="39">
        <v>92.1</v>
      </c>
      <c r="K43">
        <v>3</v>
      </c>
    </row>
    <row r="44" spans="3:11" ht="12.75">
      <c r="C44" s="1" t="s">
        <v>8</v>
      </c>
      <c r="D44" s="39">
        <v>166.5</v>
      </c>
      <c r="E44">
        <v>4</v>
      </c>
      <c r="F44" s="1" t="s">
        <v>8</v>
      </c>
      <c r="G44" s="39">
        <v>166.5</v>
      </c>
      <c r="H44">
        <v>149.6</v>
      </c>
      <c r="I44" s="1" t="s">
        <v>11</v>
      </c>
      <c r="J44" s="39">
        <v>86.5</v>
      </c>
      <c r="K44">
        <v>4</v>
      </c>
    </row>
    <row r="45" spans="3:11" ht="12.75">
      <c r="C45" s="1" t="s">
        <v>9</v>
      </c>
      <c r="D45" s="196">
        <v>146.2</v>
      </c>
      <c r="E45" s="56">
        <v>5</v>
      </c>
      <c r="F45" s="1" t="s">
        <v>9</v>
      </c>
      <c r="G45" s="196">
        <v>146.2</v>
      </c>
      <c r="H45">
        <v>149.6</v>
      </c>
      <c r="I45" s="26" t="s">
        <v>1</v>
      </c>
      <c r="J45" s="124">
        <v>66.9</v>
      </c>
      <c r="K45">
        <v>5</v>
      </c>
    </row>
    <row r="46" spans="3:11" ht="12.75">
      <c r="C46" s="26" t="s">
        <v>1</v>
      </c>
      <c r="D46" s="197">
        <v>126.1</v>
      </c>
      <c r="E46">
        <v>6</v>
      </c>
      <c r="F46" s="26" t="s">
        <v>1</v>
      </c>
      <c r="G46" s="197">
        <v>126.1</v>
      </c>
      <c r="H46">
        <v>149.6</v>
      </c>
      <c r="I46" s="1" t="s">
        <v>8</v>
      </c>
      <c r="J46" s="116">
        <v>58.4</v>
      </c>
      <c r="K46">
        <v>6</v>
      </c>
    </row>
    <row r="47" spans="3:11" ht="12.75">
      <c r="C47" s="1" t="s">
        <v>14</v>
      </c>
      <c r="D47" s="44">
        <v>125.3</v>
      </c>
      <c r="E47">
        <v>7</v>
      </c>
      <c r="F47" s="1" t="s">
        <v>14</v>
      </c>
      <c r="G47" s="44">
        <v>125.3</v>
      </c>
      <c r="H47">
        <v>149.6</v>
      </c>
      <c r="I47" s="1" t="s">
        <v>14</v>
      </c>
      <c r="J47" s="44">
        <v>53</v>
      </c>
      <c r="K47">
        <v>7</v>
      </c>
    </row>
    <row r="48" spans="3:11" ht="13.5" customHeight="1">
      <c r="C48" s="1" t="s">
        <v>17</v>
      </c>
      <c r="D48" s="40">
        <v>122.2</v>
      </c>
      <c r="E48">
        <v>8</v>
      </c>
      <c r="F48" s="1" t="s">
        <v>17</v>
      </c>
      <c r="G48" s="40">
        <v>122.2</v>
      </c>
      <c r="H48">
        <v>149.6</v>
      </c>
      <c r="I48" s="1" t="s">
        <v>17</v>
      </c>
      <c r="J48" s="41">
        <v>51.9</v>
      </c>
      <c r="K48">
        <v>8</v>
      </c>
    </row>
    <row r="49" spans="3:11" ht="12.75">
      <c r="C49" s="1" t="s">
        <v>10</v>
      </c>
      <c r="D49" s="40">
        <v>121.9</v>
      </c>
      <c r="E49">
        <v>9</v>
      </c>
      <c r="F49" s="1" t="s">
        <v>10</v>
      </c>
      <c r="G49" s="40">
        <v>121.9</v>
      </c>
      <c r="H49">
        <v>149.6</v>
      </c>
      <c r="I49" s="1" t="s">
        <v>2</v>
      </c>
      <c r="J49" s="41">
        <v>48.8</v>
      </c>
      <c r="K49">
        <v>9</v>
      </c>
    </row>
    <row r="50" spans="3:11" ht="13.5" customHeight="1">
      <c r="C50" s="1" t="s">
        <v>3</v>
      </c>
      <c r="D50" s="39">
        <v>98.6</v>
      </c>
      <c r="E50">
        <v>10</v>
      </c>
      <c r="F50" s="1" t="s">
        <v>3</v>
      </c>
      <c r="G50" s="39">
        <v>98.6</v>
      </c>
      <c r="H50">
        <v>149.6</v>
      </c>
      <c r="I50" s="1" t="s">
        <v>9</v>
      </c>
      <c r="J50" s="191">
        <v>35.5</v>
      </c>
      <c r="K50">
        <v>10</v>
      </c>
    </row>
    <row r="51" spans="3:11" ht="12.75">
      <c r="C51" s="1" t="s">
        <v>6</v>
      </c>
      <c r="D51" s="44">
        <v>96.4</v>
      </c>
      <c r="E51">
        <v>11</v>
      </c>
      <c r="F51" s="1" t="s">
        <v>6</v>
      </c>
      <c r="G51" s="44">
        <v>96.4</v>
      </c>
      <c r="H51">
        <v>149.6</v>
      </c>
      <c r="I51" s="1" t="s">
        <v>4</v>
      </c>
      <c r="J51" s="42">
        <v>27.8</v>
      </c>
      <c r="K51">
        <v>11</v>
      </c>
    </row>
    <row r="52" spans="3:11" ht="12" customHeight="1">
      <c r="C52" s="1" t="s">
        <v>4</v>
      </c>
      <c r="D52" s="42">
        <v>91.9</v>
      </c>
      <c r="E52">
        <v>12</v>
      </c>
      <c r="F52" s="1" t="s">
        <v>4</v>
      </c>
      <c r="G52" s="42">
        <v>91.9</v>
      </c>
      <c r="H52">
        <v>149.6</v>
      </c>
      <c r="I52" s="1" t="s">
        <v>5</v>
      </c>
      <c r="J52" s="117">
        <v>18.9</v>
      </c>
      <c r="K52">
        <v>12</v>
      </c>
    </row>
    <row r="53" spans="3:11" ht="12.75" customHeight="1">
      <c r="C53" s="1" t="s">
        <v>11</v>
      </c>
      <c r="D53" s="44">
        <v>88.4</v>
      </c>
      <c r="E53">
        <v>13</v>
      </c>
      <c r="F53" s="1" t="s">
        <v>11</v>
      </c>
      <c r="G53" s="44">
        <v>88.4</v>
      </c>
      <c r="H53">
        <v>149.6</v>
      </c>
      <c r="I53" s="1" t="s">
        <v>7</v>
      </c>
      <c r="J53" s="190">
        <v>17.5</v>
      </c>
      <c r="K53">
        <v>13</v>
      </c>
    </row>
    <row r="54" spans="3:11" ht="12.75">
      <c r="C54" s="1" t="s">
        <v>12</v>
      </c>
      <c r="D54" s="39">
        <v>82.3</v>
      </c>
      <c r="E54">
        <v>14</v>
      </c>
      <c r="F54" s="1" t="s">
        <v>12</v>
      </c>
      <c r="G54" s="39">
        <v>82.3</v>
      </c>
      <c r="H54">
        <v>149.6</v>
      </c>
      <c r="I54" s="1" t="s">
        <v>12</v>
      </c>
      <c r="J54" s="39">
        <v>9.9</v>
      </c>
      <c r="K54">
        <v>14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&amp;R21</oddHeader>
  </headerFooter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4">
      <selection activeCell="H7" sqref="H7"/>
    </sheetView>
  </sheetViews>
  <sheetFormatPr defaultColWidth="9.33203125" defaultRowHeight="12.75"/>
  <cols>
    <col min="1" max="1" width="7" style="0" customWidth="1"/>
    <col min="2" max="2" width="8.5" style="0" customWidth="1"/>
    <col min="3" max="3" width="21.16015625" style="0" customWidth="1"/>
    <col min="4" max="4" width="15" style="0" customWidth="1"/>
    <col min="5" max="5" width="15.33203125" style="0" customWidth="1"/>
    <col min="6" max="6" width="17.66015625" style="0" customWidth="1"/>
    <col min="7" max="7" width="7.83203125" style="0" customWidth="1"/>
    <col min="8" max="8" width="8.33203125" style="0" customWidth="1"/>
    <col min="9" max="9" width="24.66015625" style="0" customWidth="1"/>
    <col min="10" max="10" width="10.16015625" style="0" customWidth="1"/>
    <col min="11" max="11" width="10.33203125" style="0" customWidth="1"/>
  </cols>
  <sheetData>
    <row r="1" spans="1:14" ht="18.75">
      <c r="A1" s="215" t="s">
        <v>51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25.5">
      <c r="A2" s="1"/>
      <c r="B2" s="1"/>
      <c r="C2" s="11"/>
      <c r="D2" s="53" t="s">
        <v>117</v>
      </c>
      <c r="E2" s="12" t="s">
        <v>118</v>
      </c>
      <c r="F2" s="12" t="s">
        <v>22</v>
      </c>
    </row>
    <row r="3" spans="3:13" ht="19.5" customHeight="1">
      <c r="C3" s="14" t="s">
        <v>2</v>
      </c>
      <c r="D3" s="31">
        <v>16</v>
      </c>
      <c r="E3" s="30">
        <v>19.8</v>
      </c>
      <c r="F3" s="15">
        <f aca="true" t="shared" si="0" ref="F3:F16">D3-E3</f>
        <v>-3.8000000000000007</v>
      </c>
      <c r="I3" s="14" t="s">
        <v>11</v>
      </c>
      <c r="J3" s="15">
        <v>3.799999999999997</v>
      </c>
      <c r="K3" s="85"/>
      <c r="L3" s="194"/>
      <c r="M3" s="86"/>
    </row>
    <row r="4" spans="3:13" ht="19.5" customHeight="1">
      <c r="C4" s="14" t="s">
        <v>17</v>
      </c>
      <c r="D4" s="31">
        <v>31.2</v>
      </c>
      <c r="E4" s="31">
        <v>36.3</v>
      </c>
      <c r="F4" s="15">
        <f t="shared" si="0"/>
        <v>-5.099999999999998</v>
      </c>
      <c r="I4" s="14" t="s">
        <v>6</v>
      </c>
      <c r="J4" s="15">
        <v>0.5</v>
      </c>
      <c r="K4" s="87"/>
      <c r="L4" s="194"/>
      <c r="M4" s="86"/>
    </row>
    <row r="5" spans="3:13" ht="19.5" customHeight="1">
      <c r="C5" s="14" t="s">
        <v>12</v>
      </c>
      <c r="D5" s="31">
        <v>25.6</v>
      </c>
      <c r="E5" s="30">
        <v>32.9</v>
      </c>
      <c r="F5" s="15">
        <f t="shared" si="0"/>
        <v>-7.299999999999997</v>
      </c>
      <c r="I5" s="14" t="s">
        <v>4</v>
      </c>
      <c r="J5" s="15">
        <v>0.1999999999999993</v>
      </c>
      <c r="K5" s="88"/>
      <c r="L5" s="194"/>
      <c r="M5" s="86"/>
    </row>
    <row r="6" spans="3:13" ht="19.5" customHeight="1">
      <c r="C6" s="14" t="s">
        <v>6</v>
      </c>
      <c r="D6" s="43">
        <v>29.2</v>
      </c>
      <c r="E6" s="43">
        <v>28.7</v>
      </c>
      <c r="F6" s="15">
        <f t="shared" si="0"/>
        <v>0.5</v>
      </c>
      <c r="I6" s="18" t="s">
        <v>1</v>
      </c>
      <c r="J6" s="20">
        <v>-0.3000000000000007</v>
      </c>
      <c r="K6" s="89"/>
      <c r="L6" s="194"/>
      <c r="M6" s="86"/>
    </row>
    <row r="7" spans="3:13" ht="19.5" customHeight="1">
      <c r="C7" s="18" t="s">
        <v>1</v>
      </c>
      <c r="D7" s="63">
        <v>30.3</v>
      </c>
      <c r="E7" s="63">
        <v>30.6</v>
      </c>
      <c r="F7" s="20">
        <f t="shared" si="0"/>
        <v>-0.3000000000000007</v>
      </c>
      <c r="I7" s="14" t="s">
        <v>3</v>
      </c>
      <c r="J7" s="15">
        <v>-1</v>
      </c>
      <c r="K7" s="87"/>
      <c r="L7" s="194"/>
      <c r="M7" s="86"/>
    </row>
    <row r="8" spans="3:13" ht="19.5" customHeight="1">
      <c r="C8" s="14" t="s">
        <v>4</v>
      </c>
      <c r="D8" s="38">
        <v>31</v>
      </c>
      <c r="E8" s="38">
        <v>30.8</v>
      </c>
      <c r="F8" s="15">
        <f t="shared" si="0"/>
        <v>0.1999999999999993</v>
      </c>
      <c r="I8" s="14" t="s">
        <v>9</v>
      </c>
      <c r="J8" s="15">
        <v>-1.8000000000000043</v>
      </c>
      <c r="K8" s="88"/>
      <c r="L8" s="90"/>
      <c r="M8" s="86"/>
    </row>
    <row r="9" spans="3:13" ht="19.5" customHeight="1">
      <c r="C9" s="14" t="s">
        <v>14</v>
      </c>
      <c r="D9" s="29">
        <v>28.9</v>
      </c>
      <c r="E9" s="29">
        <v>37.1</v>
      </c>
      <c r="F9" s="15">
        <f t="shared" si="0"/>
        <v>-8.200000000000003</v>
      </c>
      <c r="I9" s="14" t="s">
        <v>10</v>
      </c>
      <c r="J9" s="15">
        <v>-2.1999999999999957</v>
      </c>
      <c r="K9" s="91"/>
      <c r="L9" s="194"/>
      <c r="M9" s="86"/>
    </row>
    <row r="10" spans="3:13" ht="19.5" customHeight="1">
      <c r="C10" s="14" t="s">
        <v>7</v>
      </c>
      <c r="D10" s="54">
        <v>29.3</v>
      </c>
      <c r="E10" s="54">
        <v>34.6</v>
      </c>
      <c r="F10" s="15">
        <f t="shared" si="0"/>
        <v>-5.300000000000001</v>
      </c>
      <c r="I10" s="14" t="s">
        <v>2</v>
      </c>
      <c r="J10" s="15">
        <v>-3.8000000000000007</v>
      </c>
      <c r="K10" s="92"/>
      <c r="L10" s="194"/>
      <c r="M10" s="86"/>
    </row>
    <row r="11" spans="3:13" ht="19.5" customHeight="1">
      <c r="C11" s="14" t="s">
        <v>8</v>
      </c>
      <c r="D11" s="58">
        <v>26.2</v>
      </c>
      <c r="E11" s="58">
        <v>33.3</v>
      </c>
      <c r="F11" s="15">
        <f t="shared" si="0"/>
        <v>-7.099999999999998</v>
      </c>
      <c r="I11" s="14" t="s">
        <v>17</v>
      </c>
      <c r="J11" s="15">
        <v>-5.099999999999998</v>
      </c>
      <c r="K11" s="93"/>
      <c r="L11" s="194"/>
      <c r="M11" s="86"/>
    </row>
    <row r="12" spans="3:13" ht="19.5" customHeight="1">
      <c r="C12" s="14" t="s">
        <v>3</v>
      </c>
      <c r="D12" s="29">
        <v>26.7</v>
      </c>
      <c r="E12" s="29">
        <v>27.7</v>
      </c>
      <c r="F12" s="15">
        <f t="shared" si="0"/>
        <v>-1</v>
      </c>
      <c r="I12" s="14" t="s">
        <v>7</v>
      </c>
      <c r="J12" s="15">
        <v>-5.300000000000001</v>
      </c>
      <c r="K12" s="48"/>
      <c r="L12" s="195"/>
      <c r="M12" s="94"/>
    </row>
    <row r="13" spans="3:13" ht="19.5" customHeight="1">
      <c r="C13" s="14" t="s">
        <v>11</v>
      </c>
      <c r="D13" s="29">
        <v>33.9</v>
      </c>
      <c r="E13" s="29">
        <v>30.1</v>
      </c>
      <c r="F13" s="15">
        <f t="shared" si="0"/>
        <v>3.799999999999997</v>
      </c>
      <c r="I13" s="14" t="s">
        <v>8</v>
      </c>
      <c r="J13" s="15">
        <v>-7.099999999999998</v>
      </c>
      <c r="K13" s="95"/>
      <c r="L13" s="194"/>
      <c r="M13" s="86"/>
    </row>
    <row r="14" spans="3:13" ht="19.5" customHeight="1">
      <c r="C14" s="14" t="s">
        <v>5</v>
      </c>
      <c r="D14" s="54">
        <v>29.6</v>
      </c>
      <c r="E14" s="54">
        <v>38.1</v>
      </c>
      <c r="F14" s="15">
        <f t="shared" si="0"/>
        <v>-8.5</v>
      </c>
      <c r="I14" s="14" t="s">
        <v>12</v>
      </c>
      <c r="J14" s="15">
        <v>-7.299999999999997</v>
      </c>
      <c r="K14" s="85"/>
      <c r="L14" s="194"/>
      <c r="M14" s="86"/>
    </row>
    <row r="15" spans="3:13" ht="19.5" customHeight="1">
      <c r="C15" s="14" t="s">
        <v>9</v>
      </c>
      <c r="D15" s="71">
        <v>34.4</v>
      </c>
      <c r="E15" s="71">
        <v>36.2</v>
      </c>
      <c r="F15" s="15">
        <f t="shared" si="0"/>
        <v>-1.8000000000000043</v>
      </c>
      <c r="I15" s="14" t="s">
        <v>14</v>
      </c>
      <c r="J15" s="15">
        <v>-8.200000000000003</v>
      </c>
      <c r="K15" s="88"/>
      <c r="L15" s="194"/>
      <c r="M15" s="86"/>
    </row>
    <row r="16" spans="3:13" ht="19.5" customHeight="1">
      <c r="C16" s="14" t="s">
        <v>10</v>
      </c>
      <c r="D16" s="31">
        <v>32.1</v>
      </c>
      <c r="E16" s="31">
        <v>34.3</v>
      </c>
      <c r="F16" s="15">
        <f t="shared" si="0"/>
        <v>-2.1999999999999957</v>
      </c>
      <c r="I16" s="14" t="s">
        <v>5</v>
      </c>
      <c r="J16" s="15">
        <v>-8.5</v>
      </c>
      <c r="K16" s="88"/>
      <c r="L16" s="194"/>
      <c r="M16" s="8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151" t="s">
        <v>123</v>
      </c>
      <c r="E40" t="s">
        <v>16</v>
      </c>
      <c r="G40" s="151" t="s">
        <v>123</v>
      </c>
      <c r="H40" t="s">
        <v>13</v>
      </c>
      <c r="I40" t="s">
        <v>15</v>
      </c>
      <c r="J40" s="151" t="s">
        <v>123</v>
      </c>
      <c r="K40" t="s">
        <v>16</v>
      </c>
    </row>
    <row r="41" spans="3:11" ht="12.75">
      <c r="C41" s="1" t="s">
        <v>2</v>
      </c>
      <c r="D41" s="40">
        <v>16</v>
      </c>
      <c r="E41">
        <v>1</v>
      </c>
      <c r="F41" s="1" t="s">
        <v>2</v>
      </c>
      <c r="G41" s="40">
        <v>16</v>
      </c>
      <c r="H41">
        <v>29.7</v>
      </c>
      <c r="I41" s="1" t="s">
        <v>2</v>
      </c>
      <c r="J41" s="41">
        <v>19.8</v>
      </c>
      <c r="K41">
        <v>1</v>
      </c>
    </row>
    <row r="42" spans="3:11" ht="12.75">
      <c r="C42" s="1" t="s">
        <v>12</v>
      </c>
      <c r="D42" s="40">
        <v>25.6</v>
      </c>
      <c r="E42">
        <v>2</v>
      </c>
      <c r="F42" s="1" t="s">
        <v>12</v>
      </c>
      <c r="G42" s="40">
        <v>25.6</v>
      </c>
      <c r="H42">
        <v>29.7</v>
      </c>
      <c r="I42" s="1" t="s">
        <v>3</v>
      </c>
      <c r="J42" s="39">
        <v>27.7</v>
      </c>
      <c r="K42">
        <v>2</v>
      </c>
    </row>
    <row r="43" spans="3:11" ht="12.75">
      <c r="C43" s="1" t="s">
        <v>8</v>
      </c>
      <c r="D43" s="39">
        <v>26.2</v>
      </c>
      <c r="E43">
        <v>3</v>
      </c>
      <c r="F43" s="1" t="s">
        <v>8</v>
      </c>
      <c r="G43" s="39">
        <v>26.2</v>
      </c>
      <c r="H43">
        <v>29.7</v>
      </c>
      <c r="I43" s="1" t="s">
        <v>6</v>
      </c>
      <c r="J43" s="44">
        <v>28.7</v>
      </c>
      <c r="K43">
        <v>3</v>
      </c>
    </row>
    <row r="44" spans="3:11" ht="12.75">
      <c r="C44" s="1" t="s">
        <v>3</v>
      </c>
      <c r="D44" s="39">
        <v>26.7</v>
      </c>
      <c r="E44">
        <v>4</v>
      </c>
      <c r="F44" s="1" t="s">
        <v>3</v>
      </c>
      <c r="G44" s="39">
        <v>26.7</v>
      </c>
      <c r="H44">
        <v>29.7</v>
      </c>
      <c r="I44" s="1" t="s">
        <v>11</v>
      </c>
      <c r="J44" s="39">
        <v>30.1</v>
      </c>
      <c r="K44">
        <v>4</v>
      </c>
    </row>
    <row r="45" spans="3:11" ht="12.75">
      <c r="C45" s="1" t="s">
        <v>14</v>
      </c>
      <c r="D45" s="39">
        <v>28.9</v>
      </c>
      <c r="E45">
        <v>5</v>
      </c>
      <c r="F45" s="1" t="s">
        <v>14</v>
      </c>
      <c r="G45" s="39">
        <v>28.9</v>
      </c>
      <c r="H45">
        <v>29.7</v>
      </c>
      <c r="I45" s="26" t="s">
        <v>1</v>
      </c>
      <c r="J45" s="197">
        <v>30.6</v>
      </c>
      <c r="K45">
        <v>5</v>
      </c>
    </row>
    <row r="46" spans="3:11" ht="12.75">
      <c r="C46" s="1" t="s">
        <v>6</v>
      </c>
      <c r="D46" s="44">
        <v>29.2</v>
      </c>
      <c r="E46">
        <v>6</v>
      </c>
      <c r="F46" s="1" t="s">
        <v>6</v>
      </c>
      <c r="G46" s="44">
        <v>29.2</v>
      </c>
      <c r="H46">
        <v>29.7</v>
      </c>
      <c r="I46" s="1" t="s">
        <v>4</v>
      </c>
      <c r="J46" s="42">
        <v>30.8</v>
      </c>
      <c r="K46">
        <v>6</v>
      </c>
    </row>
    <row r="47" spans="3:11" ht="12.75">
      <c r="C47" s="1" t="s">
        <v>7</v>
      </c>
      <c r="D47" s="40">
        <v>29.3</v>
      </c>
      <c r="E47">
        <v>7</v>
      </c>
      <c r="F47" s="1" t="s">
        <v>7</v>
      </c>
      <c r="G47" s="40">
        <v>29.3</v>
      </c>
      <c r="H47">
        <v>29.7</v>
      </c>
      <c r="I47" s="1" t="s">
        <v>12</v>
      </c>
      <c r="J47" s="41">
        <v>32.9</v>
      </c>
      <c r="K47">
        <v>7</v>
      </c>
    </row>
    <row r="48" spans="3:11" ht="12.75">
      <c r="C48" s="1" t="s">
        <v>5</v>
      </c>
      <c r="D48" s="40">
        <v>29.6</v>
      </c>
      <c r="E48">
        <v>8</v>
      </c>
      <c r="F48" s="1" t="s">
        <v>5</v>
      </c>
      <c r="G48" s="40">
        <v>29.6</v>
      </c>
      <c r="H48">
        <v>29.7</v>
      </c>
      <c r="I48" s="1" t="s">
        <v>8</v>
      </c>
      <c r="J48" s="39">
        <v>33.3</v>
      </c>
      <c r="K48">
        <v>8</v>
      </c>
    </row>
    <row r="49" spans="3:11" ht="12.75">
      <c r="C49" s="26" t="s">
        <v>1</v>
      </c>
      <c r="D49" s="197">
        <v>30.3</v>
      </c>
      <c r="E49">
        <v>9</v>
      </c>
      <c r="F49" s="26" t="s">
        <v>1</v>
      </c>
      <c r="G49" s="197">
        <v>30.3</v>
      </c>
      <c r="H49">
        <v>29.7</v>
      </c>
      <c r="I49" s="1" t="s">
        <v>10</v>
      </c>
      <c r="J49" s="40">
        <v>34.3</v>
      </c>
      <c r="K49">
        <v>9</v>
      </c>
    </row>
    <row r="50" spans="3:11" ht="12.75">
      <c r="C50" s="1" t="s">
        <v>4</v>
      </c>
      <c r="D50" s="42">
        <v>31</v>
      </c>
      <c r="E50">
        <v>10</v>
      </c>
      <c r="F50" s="1" t="s">
        <v>4</v>
      </c>
      <c r="G50" s="42">
        <v>31</v>
      </c>
      <c r="H50">
        <v>29.7</v>
      </c>
      <c r="I50" s="1" t="s">
        <v>7</v>
      </c>
      <c r="J50" s="40">
        <v>34.6</v>
      </c>
      <c r="K50">
        <v>10</v>
      </c>
    </row>
    <row r="51" spans="3:11" ht="12.75">
      <c r="C51" s="1" t="s">
        <v>17</v>
      </c>
      <c r="D51" s="40">
        <v>31.2</v>
      </c>
      <c r="E51">
        <v>11</v>
      </c>
      <c r="F51" s="1" t="s">
        <v>17</v>
      </c>
      <c r="G51" s="40">
        <v>31.2</v>
      </c>
      <c r="H51">
        <v>29.7</v>
      </c>
      <c r="I51" s="1" t="s">
        <v>9</v>
      </c>
      <c r="J51" s="196">
        <v>36.2</v>
      </c>
      <c r="K51">
        <v>11</v>
      </c>
    </row>
    <row r="52" spans="3:11" ht="12.75">
      <c r="C52" s="1" t="s">
        <v>10</v>
      </c>
      <c r="D52" s="40">
        <v>32.1</v>
      </c>
      <c r="E52">
        <v>12</v>
      </c>
      <c r="F52" s="1" t="s">
        <v>10</v>
      </c>
      <c r="G52" s="40">
        <v>32.1</v>
      </c>
      <c r="H52">
        <v>29.7</v>
      </c>
      <c r="I52" s="1" t="s">
        <v>17</v>
      </c>
      <c r="J52" s="40">
        <v>36.3</v>
      </c>
      <c r="K52">
        <v>12</v>
      </c>
    </row>
    <row r="53" spans="3:11" ht="12.75">
      <c r="C53" s="1" t="s">
        <v>11</v>
      </c>
      <c r="D53" s="39">
        <v>33.9</v>
      </c>
      <c r="E53">
        <v>13</v>
      </c>
      <c r="F53" s="1" t="s">
        <v>11</v>
      </c>
      <c r="G53" s="39">
        <v>33.9</v>
      </c>
      <c r="H53">
        <v>29.7</v>
      </c>
      <c r="I53" s="1" t="s">
        <v>14</v>
      </c>
      <c r="J53" s="39">
        <v>37.1</v>
      </c>
      <c r="K53">
        <v>13</v>
      </c>
    </row>
    <row r="54" spans="3:11" ht="12.75">
      <c r="C54" s="1" t="s">
        <v>9</v>
      </c>
      <c r="D54" s="196">
        <v>34.4</v>
      </c>
      <c r="E54">
        <v>14</v>
      </c>
      <c r="F54" s="1" t="s">
        <v>9</v>
      </c>
      <c r="G54" s="196">
        <v>34.4</v>
      </c>
      <c r="H54">
        <v>29.7</v>
      </c>
      <c r="I54" s="1" t="s">
        <v>5</v>
      </c>
      <c r="J54" s="40">
        <v>38.1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&amp;R22</oddHeader>
  </headerFooter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J15" sqref="J15"/>
    </sheetView>
  </sheetViews>
  <sheetFormatPr defaultColWidth="9.33203125" defaultRowHeight="12.75"/>
  <cols>
    <col min="1" max="1" width="22.66015625" style="0" customWidth="1"/>
    <col min="2" max="2" width="11.16015625" style="0" customWidth="1"/>
    <col min="3" max="3" width="14" style="0" customWidth="1"/>
    <col min="4" max="4" width="13" style="0" customWidth="1"/>
    <col min="5" max="5" width="14" style="0" customWidth="1"/>
    <col min="6" max="6" width="16.5" style="0" customWidth="1"/>
    <col min="13" max="13" width="20.16015625" style="0" customWidth="1"/>
    <col min="14" max="14" width="18" style="0" customWidth="1"/>
  </cols>
  <sheetData>
    <row r="1" spans="1:6" ht="39.75" customHeight="1">
      <c r="A1" s="216" t="s">
        <v>34</v>
      </c>
      <c r="B1" s="216"/>
      <c r="C1" s="216"/>
      <c r="D1" s="216"/>
      <c r="E1" s="210"/>
      <c r="F1" s="210"/>
    </row>
    <row r="2" spans="1:6" ht="163.5" customHeight="1">
      <c r="A2" s="21" t="s">
        <v>15</v>
      </c>
      <c r="B2" s="7"/>
      <c r="C2" s="22" t="s">
        <v>30</v>
      </c>
      <c r="D2" s="22" t="s">
        <v>31</v>
      </c>
      <c r="E2" s="22" t="s">
        <v>52</v>
      </c>
      <c r="F2" s="22" t="s">
        <v>33</v>
      </c>
    </row>
    <row r="3" spans="1:6" ht="18.75">
      <c r="A3" s="211" t="s">
        <v>2</v>
      </c>
      <c r="B3" s="17">
        <v>2010</v>
      </c>
      <c r="C3" s="9">
        <f>DGET(безработица!$C$40:$E$54,безработица!$E$40,Лист3!$B$1:$B$2)</f>
        <v>7</v>
      </c>
      <c r="D3" s="9">
        <f>DGET(инфляция!$C$40:$E$54,инфляция!$E$40,Лист3!$B$1:$B$2)</f>
        <v>6</v>
      </c>
      <c r="E3" s="9">
        <f>DGET(доходы!$C$40:$E$54,доходы!$E$40,Лист3!$B$1:$B$2)</f>
        <v>4</v>
      </c>
      <c r="F3" s="9">
        <f>DGET(зарплата!$C$40:$E$54,зарплата!$E$40,Лист3!$B$1:$B$2)</f>
        <v>5</v>
      </c>
    </row>
    <row r="4" spans="1:6" ht="18.75">
      <c r="A4" s="212"/>
      <c r="B4" s="24">
        <v>2009</v>
      </c>
      <c r="C4" s="25">
        <f>DGET(безработица!$I$40:$K$54,безработица!$K$40,Лист3!$B$1:$B$2)</f>
        <v>8</v>
      </c>
      <c r="D4" s="25">
        <f>DGET(инфляция!$I$40:$K$54,инфляция!$K$40,Лист3!$B$1:$B$2)</f>
        <v>7</v>
      </c>
      <c r="E4" s="25">
        <f>DGET(доходы!$I$40:$K$54,доходы!$K$40,Лист3!$B$1:$B$2)</f>
        <v>3</v>
      </c>
      <c r="F4" s="25">
        <f>DGET(зарплата!$I$40:$K$54,зарплата!$K$40,Лист3!$B$1:$B$2)</f>
        <v>4</v>
      </c>
    </row>
    <row r="5" spans="1:6" ht="18.75">
      <c r="A5" s="211" t="s">
        <v>17</v>
      </c>
      <c r="B5" s="17">
        <v>2010</v>
      </c>
      <c r="C5" s="9">
        <f>DGET(безработица!$C$40:$E$54,безработица!$E$40,Лист3!$C$1:$C$2)</f>
        <v>5</v>
      </c>
      <c r="D5" s="9">
        <f>DGET(инфляция!$C$40:$E$54,инфляция!$E$40,Лист3!$C$1:$C$2)</f>
        <v>12</v>
      </c>
      <c r="E5" s="9">
        <f>DGET(доходы!$C$40:$E$54,доходы!$E$40,Лист3!$C$1:$C$2)</f>
        <v>14</v>
      </c>
      <c r="F5" s="9">
        <f>DGET(зарплата!$C$40:$E$54,зарплата!$E$40,Лист3!$C$1:$C$2)</f>
        <v>13</v>
      </c>
    </row>
    <row r="6" spans="1:6" ht="18.75">
      <c r="A6" s="212"/>
      <c r="B6" s="24">
        <v>2009</v>
      </c>
      <c r="C6" s="25">
        <f>DGET(безработица!$I$40:$K$54,безработица!$K$40,Лист3!$C$1:$C$2)</f>
        <v>4</v>
      </c>
      <c r="D6" s="25">
        <f>DGET(инфляция!$I$40:$K$54,инфляция!$K$40,Лист3!$C$1:$C$2)</f>
        <v>9</v>
      </c>
      <c r="E6" s="25">
        <f>DGET(доходы!$I$40:$K$54,доходы!$K$40,Лист3!$C$1:$C$2)</f>
        <v>14</v>
      </c>
      <c r="F6" s="25">
        <f>DGET(зарплата!$I$40:$K$54,зарплата!$K$40,Лист3!$C$1:$C$2)</f>
        <v>14</v>
      </c>
    </row>
    <row r="7" spans="1:6" ht="18.75">
      <c r="A7" s="211" t="s">
        <v>12</v>
      </c>
      <c r="B7" s="17">
        <v>2010</v>
      </c>
      <c r="C7" s="9">
        <f>DGET(безработица!$C$40:$E$54,безработица!$E$40,Лист3!$D$1:$D$2)</f>
        <v>4</v>
      </c>
      <c r="D7" s="9">
        <f>DGET(инфляция!$C$40:$E$54,инфляция!$E$40,Лист3!$D$1:$D$2)</f>
        <v>5</v>
      </c>
      <c r="E7" s="9">
        <f>DGET(доходы!$C$40:$E$54,доходы!$E$40,Лист3!$D$1:$D$2)</f>
        <v>12</v>
      </c>
      <c r="F7" s="9">
        <f>DGET(зарплата!$C$40:$E$54,зарплата!$E$40,Лист3!$D$1:$D$2)</f>
        <v>14</v>
      </c>
    </row>
    <row r="8" spans="1:6" ht="18.75">
      <c r="A8" s="212"/>
      <c r="B8" s="24">
        <v>2009</v>
      </c>
      <c r="C8" s="25">
        <f>DGET(безработица!$I$40:$K$54,безработица!$K$40,Лист3!$D$1:$D$2)</f>
        <v>3</v>
      </c>
      <c r="D8" s="25">
        <f>DGET(инфляция!$I$40:$K$54,инфляция!$K$40,Лист3!$D$1:$D$2)</f>
        <v>11</v>
      </c>
      <c r="E8" s="25">
        <f>DGET(доходы!$I$40:$K$54,доходы!$K$40,Лист3!$D$1:$D$2)</f>
        <v>12</v>
      </c>
      <c r="F8" s="25">
        <f>DGET(зарплата!$I$40:$K$54,зарплата!$K$40,Лист3!$D$1:$D$2)</f>
        <v>12</v>
      </c>
    </row>
    <row r="9" spans="1:6" ht="18.75">
      <c r="A9" s="211" t="s">
        <v>6</v>
      </c>
      <c r="B9" s="17">
        <v>2010</v>
      </c>
      <c r="C9" s="9">
        <f>DGET(безработица!$C$40:$E$54,безработица!$E$40,Лист3!$E$1:$E$2)</f>
        <v>6</v>
      </c>
      <c r="D9" s="9">
        <f>DGET(инфляция!$C$40:$E$54,инфляция!$E$40,Лист3!$E$1:$E$2)</f>
        <v>2</v>
      </c>
      <c r="E9" s="9">
        <f>DGET(доходы!$C$40:$E$54,доходы!$E$40,Лист3!$E$1:$E$2)</f>
        <v>3</v>
      </c>
      <c r="F9" s="9">
        <f>DGET(зарплата!$C$40:$E$54,зарплата!$E$40,Лист3!$E$1:$E$2)</f>
        <v>1</v>
      </c>
    </row>
    <row r="10" spans="1:6" ht="18.75">
      <c r="A10" s="212"/>
      <c r="B10" s="24">
        <v>2009</v>
      </c>
      <c r="C10" s="25">
        <f>DGET(безработица!$I$40:$K$54,безработица!$K$40,Лист3!$E$1:$E$2)</f>
        <v>9</v>
      </c>
      <c r="D10" s="25">
        <f>DGET(инфляция!$I$40:$K$54,инфляция!$K$40,Лист3!$E$1:$E$2)</f>
        <v>2</v>
      </c>
      <c r="E10" s="25">
        <f>DGET(доходы!$I$40:$K$54,доходы!$K$40,Лист3!$E$1:$E$2)</f>
        <v>4</v>
      </c>
      <c r="F10" s="25">
        <f>DGET(зарплата!$I$40:$K$54,зарплата!$K$40,Лист3!$E$1:$E$2)</f>
        <v>2</v>
      </c>
    </row>
    <row r="11" spans="1:18" s="6" customFormat="1" ht="18.75">
      <c r="A11" s="213" t="s">
        <v>1</v>
      </c>
      <c r="B11" s="17">
        <v>2010</v>
      </c>
      <c r="C11" s="10">
        <f>DGET(безработица!$C$40:$E$54,безработица!$E$40,Лист3!$F$1:$F$2)</f>
        <v>9</v>
      </c>
      <c r="D11" s="10">
        <f>DGET(инфляция!$C$40:$E$54,инфляция!$E$40,Лист3!$F$1:$F$2)</f>
        <v>11</v>
      </c>
      <c r="E11" s="10">
        <f>DGET(доходы!$C$40:$E$54,доходы!$E$40,Лист3!$F$1:$F$2)</f>
        <v>10</v>
      </c>
      <c r="F11" s="10">
        <f>DGET(зарплата!$C$40:$E$54,зарплата!$E$40,Лист3!$F$1:$F$2)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14"/>
      <c r="B12" s="24">
        <v>2009</v>
      </c>
      <c r="C12" s="25">
        <f>DGET(безработица!$I$40:$K$54,безработица!$K$40,Лист3!$F$1:$F$2)</f>
        <v>11</v>
      </c>
      <c r="D12" s="25">
        <f>DGET(инфляция!$I$40:$K$54,инфляция!$K$40,Лист3!$F$1:$F$2)</f>
        <v>12</v>
      </c>
      <c r="E12" s="25">
        <f>DGET(доходы!$I$40:$K$54,доходы!$K$40,Лист3!$F$1:$F$2)</f>
        <v>9</v>
      </c>
      <c r="F12" s="25">
        <f>DGET(зарплата!$I$40:$K$54,зарплата!$K$40,Лист3!$F$1:$F$2)</f>
        <v>8</v>
      </c>
      <c r="M12" s="4"/>
      <c r="N12" s="4"/>
      <c r="O12" s="4"/>
      <c r="P12" s="4"/>
      <c r="Q12" s="4"/>
      <c r="R12" s="4"/>
    </row>
    <row r="13" spans="1:18" ht="18.75">
      <c r="A13" s="211" t="s">
        <v>4</v>
      </c>
      <c r="B13" s="17">
        <v>2010</v>
      </c>
      <c r="C13" s="9">
        <f>DGET(безработица!$C$40:$E$54,безработица!$E$40,Лист3!$G$1:$G$2)</f>
        <v>9</v>
      </c>
      <c r="D13" s="9">
        <f>DGET(инфляция!$C$40:$E$54,инфляция!$E$40,Лист3!$G$1:$G$2)</f>
        <v>7</v>
      </c>
      <c r="E13" s="9">
        <f>DGET(доходы!$C$40:$E$54,доходы!$E$40,Лист3!$G$1:$G$2)</f>
        <v>13</v>
      </c>
      <c r="F13" s="9">
        <f>DGET(зарплата!$C$40:$E$54,зарплата!$E$40,Лист3!$G$1:$G$2)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12"/>
      <c r="B14" s="24">
        <v>2009</v>
      </c>
      <c r="C14" s="25">
        <f>DGET(безработица!$I$40:$K$54,безработица!$K$40,Лист3!$G$1:$G$2)</f>
        <v>10</v>
      </c>
      <c r="D14" s="25">
        <f>DGET(инфляция!$I$40:$K$54,инфляция!$K$40,Лист3!$G$1:$G$2)</f>
        <v>1</v>
      </c>
      <c r="E14" s="25">
        <f>DGET(доходы!$I$40:$K$54,доходы!$K$40,Лист3!$G$1:$G$2)</f>
        <v>13</v>
      </c>
      <c r="F14" s="25">
        <f>DGET(зарплата!$I$40:$K$54,зарплата!$K$40,Лист3!$G$1:$G$2)</f>
        <v>13</v>
      </c>
      <c r="M14" s="5"/>
      <c r="N14" s="5"/>
      <c r="O14" s="5"/>
      <c r="P14" s="5"/>
      <c r="Q14" s="5"/>
      <c r="R14" s="5"/>
    </row>
    <row r="15" spans="1:18" ht="18.75">
      <c r="A15" s="211" t="s">
        <v>14</v>
      </c>
      <c r="B15" s="17">
        <v>2010</v>
      </c>
      <c r="C15" s="9">
        <f>DGET(безработица!$C$40:$E$54,безработица!$E$40,Лист3!$H$1:$H$2)</f>
        <v>10</v>
      </c>
      <c r="D15" s="9">
        <f>DGET(инфляция!$C$40:$E$54,инфляция!$E$40,Лист3!$H$1:$H$2)</f>
        <v>9</v>
      </c>
      <c r="E15" s="9">
        <f>DGET(доходы!$C$40:$E$54,доходы!$E$40,Лист3!$H$1:$H$2)</f>
        <v>2</v>
      </c>
      <c r="F15" s="9">
        <f>DGET(зарплата!$C$40:$E$54,зарплата!$E$40,Лист3!$H$1:$H$2)</f>
        <v>2</v>
      </c>
      <c r="M15" s="5"/>
      <c r="N15" s="5"/>
      <c r="O15" s="5"/>
      <c r="P15" s="5"/>
      <c r="Q15" s="5"/>
      <c r="R15" s="5"/>
    </row>
    <row r="16" spans="1:18" ht="18.75">
      <c r="A16" s="212"/>
      <c r="B16" s="24">
        <v>2009</v>
      </c>
      <c r="C16" s="25">
        <f>DGET(безработица!$I$40:$K$54,безработица!$K$40,Лист3!$H$1:$H$2)</f>
        <v>12</v>
      </c>
      <c r="D16" s="25">
        <f>DGET(инфляция!$I$40:$K$54,инфляция!$K$40,Лист3!$H$1:$H$2)</f>
        <v>10</v>
      </c>
      <c r="E16" s="25">
        <f>DGET(доходы!$I$40:$K$54,доходы!$K$40,Лист3!$H$1:$H$2)</f>
        <v>2</v>
      </c>
      <c r="F16" s="25">
        <f>DGET(зарплата!$I$40:$K$54,зарплата!$K$40,Лист3!$H$1:$H$2)</f>
        <v>1</v>
      </c>
      <c r="M16" s="5"/>
      <c r="N16" s="5"/>
      <c r="O16" s="5"/>
      <c r="P16" s="5"/>
      <c r="Q16" s="5"/>
      <c r="R16" s="5"/>
    </row>
    <row r="17" spans="1:17" ht="18.75">
      <c r="A17" s="211" t="s">
        <v>7</v>
      </c>
      <c r="B17" s="17">
        <v>2010</v>
      </c>
      <c r="C17" s="9">
        <f>DGET(безработица!$C$40:$E$54,безработица!$E$40,Лист3!$I$1:$I$2)</f>
        <v>11</v>
      </c>
      <c r="D17" s="9">
        <f>DGET(инфляция!$C$40:$E$54,инфляция!$E$40,Лист3!$I$1:$I$2)</f>
        <v>11</v>
      </c>
      <c r="E17" s="9">
        <f>DGET(доходы!$C$40:$E$54,доходы!$E$40,Лист3!$I$1:$I$2)</f>
        <v>8</v>
      </c>
      <c r="F17" s="9">
        <f>DGET(зарплата!$C$40:$E$54,зарплата!$E$40,Лист3!$I$1:$I$2)</f>
        <v>11</v>
      </c>
      <c r="M17" s="4"/>
      <c r="N17" s="4"/>
      <c r="O17" s="4"/>
      <c r="P17" s="4"/>
      <c r="Q17" s="4"/>
    </row>
    <row r="18" spans="1:17" ht="18.75">
      <c r="A18" s="212"/>
      <c r="B18" s="24">
        <v>2009</v>
      </c>
      <c r="C18" s="25">
        <f>DGET(безработица!$I$40:$K$54,безработица!$K$40,Лист3!$I$1:$I$2)</f>
        <v>13</v>
      </c>
      <c r="D18" s="25">
        <f>DGET(инфляция!$I$40:$K$54,инфляция!$K$40,Лист3!$I$1:$I$2)</f>
        <v>9</v>
      </c>
      <c r="E18" s="25">
        <f>DGET(доходы!$I$40:$K$54,доходы!$K$40,Лист3!$I$1:$I$2)</f>
        <v>8</v>
      </c>
      <c r="F18" s="25">
        <f>DGET(зарплата!$I$40:$K$54,зарплата!$K$40,Лист3!$I$1:$I$2)</f>
        <v>10</v>
      </c>
      <c r="M18" s="4"/>
      <c r="N18" s="4"/>
      <c r="O18" s="4"/>
      <c r="P18" s="4"/>
      <c r="Q18" s="4"/>
    </row>
    <row r="19" spans="1:17" ht="18.75">
      <c r="A19" s="211" t="s">
        <v>8</v>
      </c>
      <c r="B19" s="17">
        <v>2010</v>
      </c>
      <c r="C19" s="9">
        <f>DGET(безработица!$C$40:$E$54,безработица!$E$40,Лист3!$J$1:$J$2)</f>
        <v>1</v>
      </c>
      <c r="D19" s="9">
        <f>DGET(инфляция!$C$40:$E$54,инфляция!$E$40,Лист3!$J$1:$J$2)</f>
        <v>8</v>
      </c>
      <c r="E19" s="9">
        <f>DGET(доходы!$C$40:$E$54,доходы!$E$40,Лист3!$J$1:$J$2)</f>
        <v>5</v>
      </c>
      <c r="F19" s="9">
        <f>DGET(зарплата!$C$40:$E$54,зарплата!$E$40,Лист3!$J$1:$J$2)</f>
        <v>3</v>
      </c>
      <c r="M19" s="5"/>
      <c r="N19" s="5"/>
      <c r="O19" s="5"/>
      <c r="P19" s="5"/>
      <c r="Q19" s="5"/>
    </row>
    <row r="20" spans="1:17" ht="18.75">
      <c r="A20" s="212"/>
      <c r="B20" s="24">
        <v>2009</v>
      </c>
      <c r="C20" s="25">
        <f>DGET(безработица!$I$40:$K$54,безработица!$K$40,Лист3!$J$1:$J$2)</f>
        <v>6</v>
      </c>
      <c r="D20" s="25">
        <f>DGET(инфляция!$I$40:$K$54,инфляция!$K$40,Лист3!$J$1:$J$2)</f>
        <v>8</v>
      </c>
      <c r="E20" s="25">
        <f>DGET(доходы!$I$40:$K$54,доходы!$K$40,Лист3!$J$1:$J$2)</f>
        <v>5</v>
      </c>
      <c r="F20" s="25">
        <f>DGET(зарплата!$I$40:$K$54,зарплата!$K$40,Лист3!$J$1:$J$2)</f>
        <v>5</v>
      </c>
      <c r="M20" s="5"/>
      <c r="N20" s="5"/>
      <c r="O20" s="5"/>
      <c r="P20" s="5"/>
      <c r="Q20" s="5"/>
    </row>
    <row r="21" spans="1:17" ht="18.75">
      <c r="A21" s="211" t="s">
        <v>3</v>
      </c>
      <c r="B21" s="17">
        <v>2010</v>
      </c>
      <c r="C21" s="9">
        <f>DGET(безработица!$C$40:$E$54,безработица!$E$40,Лист3!$K$1:$K$2)</f>
        <v>2</v>
      </c>
      <c r="D21" s="9">
        <f>DGET(инфляция!$C$40:$E$54,инфляция!$E$40,Лист3!$K$1:$K$2)</f>
        <v>4</v>
      </c>
      <c r="E21" s="9">
        <f>DGET(доходы!$C$40:$E$54,доходы!$E$40,Лист3!$K$1:$K$2)</f>
        <v>6</v>
      </c>
      <c r="F21" s="9">
        <f>DGET(зарплата!$C$40:$E$54,зарплата!$E$40,Лист3!$K$1:$K$2)</f>
        <v>6</v>
      </c>
      <c r="M21" s="5"/>
      <c r="N21" s="5"/>
      <c r="O21" s="5"/>
      <c r="P21" s="5"/>
      <c r="Q21" s="5"/>
    </row>
    <row r="22" spans="1:17" ht="18.75">
      <c r="A22" s="212"/>
      <c r="B22" s="24">
        <v>2009</v>
      </c>
      <c r="C22" s="25">
        <f>DGET(безработица!$I$40:$K$54,безработица!$K$40,Лист3!$K$1:$K$2)</f>
        <v>2</v>
      </c>
      <c r="D22" s="25">
        <f>DGET(инфляция!$I$40:$K$54,инфляция!$K$40,Лист3!$K$1:$K$2)</f>
        <v>4</v>
      </c>
      <c r="E22" s="25">
        <f>DGET(доходы!$I$40:$K$54,доходы!$K$40,Лист3!$K$1:$K$2)</f>
        <v>6</v>
      </c>
      <c r="F22" s="25">
        <f>DGET(зарплата!$I$40:$K$54,зарплата!$K$40,Лист3!$K$1:$K$2)</f>
        <v>6</v>
      </c>
      <c r="M22" s="5"/>
      <c r="N22" s="5"/>
      <c r="O22" s="5"/>
      <c r="P22" s="5"/>
      <c r="Q22" s="5"/>
    </row>
    <row r="23" spans="1:17" ht="18.75">
      <c r="A23" s="211" t="s">
        <v>11</v>
      </c>
      <c r="B23" s="17">
        <v>2010</v>
      </c>
      <c r="C23" s="9">
        <f>DGET(безработица!$C$40:$E$54,безработица!$E$40,Лист3!$L$1:$L$2)</f>
        <v>3</v>
      </c>
      <c r="D23" s="9">
        <f>DGET(инфляция!$C$40:$E$54,инфляция!$E$40,Лист3!$L$1:$L$2)</f>
        <v>7</v>
      </c>
      <c r="E23" s="9">
        <f>DGET(доходы!$C$40:$E$54,доходы!$E$40,Лист3!$L$1:$L$2)</f>
        <v>7</v>
      </c>
      <c r="F23" s="9">
        <f>DGET(зарплата!$C$40:$E$54,зарплата!$E$40,Лист3!$L$1:$L$2)</f>
        <v>8</v>
      </c>
      <c r="M23" s="5"/>
      <c r="N23" s="5"/>
      <c r="O23" s="5"/>
      <c r="P23" s="5"/>
      <c r="Q23" s="5"/>
    </row>
    <row r="24" spans="1:17" ht="18.75">
      <c r="A24" s="212"/>
      <c r="B24" s="24">
        <v>2009</v>
      </c>
      <c r="C24" s="25">
        <f>DGET(безработица!$I$40:$K$54,безработица!$K$40,Лист3!$L$1:$L$2)</f>
        <v>1</v>
      </c>
      <c r="D24" s="25">
        <f>DGET(инфляция!$I$40:$K$54,инфляция!$K$40,Лист3!$L$1:$L$2)</f>
        <v>6</v>
      </c>
      <c r="E24" s="25">
        <f>DGET(доходы!$I$40:$K$54,доходы!$K$40,Лист3!$L$1:$L$2)</f>
        <v>7</v>
      </c>
      <c r="F24" s="25">
        <f>DGET(зарплата!$I$40:$K$54,зарплата!$K$40,Лист3!$L$1:$L$2)</f>
        <v>7</v>
      </c>
      <c r="M24" s="5"/>
      <c r="N24" s="5"/>
      <c r="O24" s="5"/>
      <c r="P24" s="5"/>
      <c r="Q24" s="5"/>
    </row>
    <row r="25" spans="1:17" ht="18.75">
      <c r="A25" s="211" t="s">
        <v>5</v>
      </c>
      <c r="B25" s="17">
        <v>2010</v>
      </c>
      <c r="C25" s="9">
        <f>DGET(безработица!$C$40:$E$54,безработица!$E$40,Лист3!$M$1:$M$2)</f>
        <v>8</v>
      </c>
      <c r="D25" s="9">
        <f>DGET(инфляция!$C$40:$E$54,инфляция!$E$40,Лист3!$M$1:$M$2)</f>
        <v>1</v>
      </c>
      <c r="E25" s="9">
        <f>DGET(доходы!$C$40:$E$54,доходы!$E$40,Лист3!$M$1:$M$2)</f>
        <v>1</v>
      </c>
      <c r="F25" s="9">
        <f>DGET(зарплата!$C$40:$E$54,зарплата!$E$40,Лист3!$M$1:$M$2)</f>
        <v>4</v>
      </c>
      <c r="M25" s="5"/>
      <c r="N25" s="5"/>
      <c r="O25" s="5"/>
      <c r="P25" s="5"/>
      <c r="Q25" s="5"/>
    </row>
    <row r="26" spans="1:17" ht="18.75">
      <c r="A26" s="212"/>
      <c r="B26" s="24">
        <v>2009</v>
      </c>
      <c r="C26" s="25">
        <f>DGET(безработица!$I$40:$K$54,безработица!$K$40,Лист3!$M$1:$M$2)</f>
        <v>12</v>
      </c>
      <c r="D26" s="25">
        <f>DGET(инфляция!$I$40:$K$54,инфляция!$K$40,Лист3!$M$1:$M$2)</f>
        <v>5</v>
      </c>
      <c r="E26" s="25">
        <f>DGET(доходы!$I$40:$K$54,доходы!$K$40,Лист3!$M$1:$M$2)</f>
        <v>1</v>
      </c>
      <c r="F26" s="25">
        <f>DGET(зарплата!$I$40:$K$54,зарплата!$K$40,Лист3!$M$1:$M$2)</f>
        <v>3</v>
      </c>
      <c r="M26" s="5"/>
      <c r="N26" s="5"/>
      <c r="O26" s="5"/>
      <c r="P26" s="5"/>
      <c r="Q26" s="5"/>
    </row>
    <row r="27" spans="1:17" ht="18.75">
      <c r="A27" s="211" t="s">
        <v>9</v>
      </c>
      <c r="B27" s="17">
        <v>2010</v>
      </c>
      <c r="C27" s="9">
        <f>DGET(безработица!$C$40:$E$54,безработица!$E$40,Лист3!$N$1:$N$2)</f>
        <v>3</v>
      </c>
      <c r="D27" s="9">
        <f>DGET(инфляция!$C$40:$E$54,инфляция!$E$40,Лист3!$N$1:$N$2)</f>
        <v>3</v>
      </c>
      <c r="E27" s="9">
        <f>DGET(доходы!$C$40:$E$54,доходы!$E$40,Лист3!$N$1:$N$2)</f>
        <v>11</v>
      </c>
      <c r="F27" s="9">
        <f>DGET(зарплата!$C$40:$E$54,зарплата!$E$40,Лист3!$N$1:$N$2)</f>
        <v>7</v>
      </c>
      <c r="M27" s="5"/>
      <c r="N27" s="5"/>
      <c r="O27" s="5"/>
      <c r="P27" s="5"/>
      <c r="Q27" s="5"/>
    </row>
    <row r="28" spans="1:17" ht="18.75">
      <c r="A28" s="212"/>
      <c r="B28" s="24">
        <v>2009</v>
      </c>
      <c r="C28" s="25">
        <f>DGET(безработица!$I$40:$K$54,безработица!$K$40,Лист3!$N$1:$N$2)</f>
        <v>5</v>
      </c>
      <c r="D28" s="25">
        <f>DGET(инфляция!$I$40:$K$54,инфляция!$K$40,Лист3!$N$1:$N$2)</f>
        <v>9</v>
      </c>
      <c r="E28" s="25">
        <f>DGET(доходы!$I$40:$K$54,доходы!$K$40,Лист3!$N$1:$N$2)</f>
        <v>11</v>
      </c>
      <c r="F28" s="25">
        <f>DGET(зарплата!$I$40:$K$54,зарплата!$K$40,Лист3!$N$1:$N$2)</f>
        <v>9</v>
      </c>
      <c r="M28" s="5"/>
      <c r="N28" s="5"/>
      <c r="O28" s="5"/>
      <c r="P28" s="5"/>
      <c r="Q28" s="5"/>
    </row>
    <row r="29" spans="1:17" ht="18.75">
      <c r="A29" s="211" t="s">
        <v>10</v>
      </c>
      <c r="B29" s="17">
        <v>2010</v>
      </c>
      <c r="C29" s="9">
        <f>DGET(безработица!$C$40:$E$54,безработица!$E$40,Лист3!$O$1:$O$2)</f>
        <v>3</v>
      </c>
      <c r="D29" s="9">
        <f>DGET(инфляция!$C$40:$E$54,инфляция!$E$40,Лист3!$O$1:$O$2)</f>
        <v>10</v>
      </c>
      <c r="E29" s="9">
        <f>DGET(доходы!$C$40:$E$54,доходы!$E$40,Лист3!$O$1:$O$2)</f>
        <v>9</v>
      </c>
      <c r="F29" s="9">
        <f>DGET(зарплата!$C$40:$E$54,зарплата!$E$40,Лист3!$O$1:$O$2)</f>
        <v>10</v>
      </c>
      <c r="M29" s="5"/>
      <c r="N29" s="5"/>
      <c r="O29" s="5"/>
      <c r="P29" s="5"/>
      <c r="Q29" s="5"/>
    </row>
    <row r="30" spans="1:14" ht="18.75">
      <c r="A30" s="212"/>
      <c r="B30" s="24">
        <v>2009</v>
      </c>
      <c r="C30" s="25">
        <f>DGET(безработица!$I$40:$K$54,безработица!$K$40,Лист3!$O$1:$O$2)</f>
        <v>7</v>
      </c>
      <c r="D30" s="25">
        <f>DGET(инфляция!$I$40:$K$54,инфляция!$K$40,Лист3!$O$1:$O$2)</f>
        <v>3</v>
      </c>
      <c r="E30" s="25">
        <f>DGET(доходы!$I$40:$K$54,доходы!$K$40,Лист3!$O$1:$O$2)</f>
        <v>10</v>
      </c>
      <c r="F30" s="25">
        <f>DGET(зарплата!$I$40:$K$54,зарплата!$K$40,Лист3!$O$1:$O$2)</f>
        <v>11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9:A30"/>
    <mergeCell ref="A17:A18"/>
    <mergeCell ref="A19:A20"/>
    <mergeCell ref="A21:A22"/>
    <mergeCell ref="A23:A24"/>
    <mergeCell ref="A13:A14"/>
    <mergeCell ref="A15:A16"/>
    <mergeCell ref="A25:A26"/>
    <mergeCell ref="A27:A28"/>
    <mergeCell ref="A9:A10"/>
    <mergeCell ref="A11:A12"/>
    <mergeCell ref="A1:F1"/>
    <mergeCell ref="A3:A4"/>
    <mergeCell ref="A5:A6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&amp;R23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34">
      <selection activeCell="H15" sqref="H15"/>
    </sheetView>
  </sheetViews>
  <sheetFormatPr defaultColWidth="9.33203125" defaultRowHeight="12.75"/>
  <cols>
    <col min="3" max="3" width="21.16015625" style="0" customWidth="1"/>
    <col min="4" max="4" width="13.33203125" style="0" customWidth="1"/>
    <col min="5" max="5" width="14.66015625" style="0" customWidth="1"/>
    <col min="6" max="6" width="17.66015625" style="0" customWidth="1"/>
    <col min="7" max="7" width="10" style="0" customWidth="1"/>
    <col min="8" max="8" width="10.16015625" style="0" customWidth="1"/>
    <col min="9" max="9" width="24.66015625" style="0" customWidth="1"/>
  </cols>
  <sheetData>
    <row r="1" spans="1:14" ht="19.5" customHeight="1">
      <c r="A1" s="215" t="s">
        <v>71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37.5" customHeight="1">
      <c r="A2" s="1"/>
      <c r="B2" s="1"/>
      <c r="C2" s="11"/>
      <c r="D2" s="53" t="s">
        <v>104</v>
      </c>
      <c r="E2" s="53" t="s">
        <v>105</v>
      </c>
      <c r="F2" s="12" t="s">
        <v>102</v>
      </c>
    </row>
    <row r="3" spans="3:6" ht="19.5" customHeight="1">
      <c r="C3" s="14" t="s">
        <v>2</v>
      </c>
      <c r="D3" s="180">
        <v>1.95</v>
      </c>
      <c r="E3" s="180">
        <v>2.11</v>
      </c>
      <c r="F3" s="181">
        <f aca="true" t="shared" si="0" ref="F3:F16">D3-E3</f>
        <v>-0.15999999999999992</v>
      </c>
    </row>
    <row r="4" spans="3:6" ht="19.5" customHeight="1">
      <c r="C4" s="14" t="s">
        <v>17</v>
      </c>
      <c r="D4" s="180">
        <v>1.61</v>
      </c>
      <c r="E4" s="180">
        <v>1.8</v>
      </c>
      <c r="F4" s="181">
        <f t="shared" si="0"/>
        <v>-0.18999999999999995</v>
      </c>
    </row>
    <row r="5" spans="3:6" ht="19.5" customHeight="1">
      <c r="C5" s="14" t="s">
        <v>12</v>
      </c>
      <c r="D5" s="180">
        <v>1.5</v>
      </c>
      <c r="E5" s="180">
        <v>1.7</v>
      </c>
      <c r="F5" s="181">
        <f t="shared" si="0"/>
        <v>-0.19999999999999996</v>
      </c>
    </row>
    <row r="6" spans="3:6" ht="19.5" customHeight="1">
      <c r="C6" s="14" t="s">
        <v>6</v>
      </c>
      <c r="D6" s="180">
        <v>1.8</v>
      </c>
      <c r="E6" s="180">
        <v>2.8</v>
      </c>
      <c r="F6" s="181">
        <f t="shared" si="0"/>
        <v>-0.9999999999999998</v>
      </c>
    </row>
    <row r="7" spans="3:6" ht="19.5" customHeight="1">
      <c r="C7" s="18" t="s">
        <v>1</v>
      </c>
      <c r="D7" s="182">
        <v>2.1</v>
      </c>
      <c r="E7" s="182">
        <v>3.34</v>
      </c>
      <c r="F7" s="183">
        <f t="shared" si="0"/>
        <v>-1.2399999999999998</v>
      </c>
    </row>
    <row r="8" spans="3:6" ht="19.5" customHeight="1">
      <c r="C8" s="14" t="s">
        <v>4</v>
      </c>
      <c r="D8" s="180">
        <v>2.1</v>
      </c>
      <c r="E8" s="180">
        <v>3.1</v>
      </c>
      <c r="F8" s="181">
        <f t="shared" si="0"/>
        <v>-1</v>
      </c>
    </row>
    <row r="9" spans="3:6" ht="19.5" customHeight="1">
      <c r="C9" s="14" t="s">
        <v>14</v>
      </c>
      <c r="D9" s="180">
        <v>2.36</v>
      </c>
      <c r="E9" s="180">
        <v>3.4</v>
      </c>
      <c r="F9" s="181">
        <f t="shared" si="0"/>
        <v>-1.04</v>
      </c>
    </row>
    <row r="10" spans="3:6" ht="19.5" customHeight="1">
      <c r="C10" s="14" t="s">
        <v>7</v>
      </c>
      <c r="D10" s="180">
        <v>2.4</v>
      </c>
      <c r="E10" s="180">
        <v>3.5</v>
      </c>
      <c r="F10" s="181">
        <f t="shared" si="0"/>
        <v>-1.1</v>
      </c>
    </row>
    <row r="11" spans="3:6" ht="19.5" customHeight="1">
      <c r="C11" s="14" t="s">
        <v>8</v>
      </c>
      <c r="D11" s="180">
        <v>1.19</v>
      </c>
      <c r="E11" s="180">
        <v>1.98</v>
      </c>
      <c r="F11" s="181">
        <f t="shared" si="0"/>
        <v>-0.79</v>
      </c>
    </row>
    <row r="12" spans="3:6" ht="19.5" customHeight="1">
      <c r="C12" s="14" t="s">
        <v>3</v>
      </c>
      <c r="D12" s="180">
        <v>1.27</v>
      </c>
      <c r="E12" s="180">
        <v>1.57</v>
      </c>
      <c r="F12" s="181">
        <f t="shared" si="0"/>
        <v>-0.30000000000000004</v>
      </c>
    </row>
    <row r="13" spans="3:6" ht="19.5" customHeight="1">
      <c r="C13" s="14" t="s">
        <v>11</v>
      </c>
      <c r="D13" s="180">
        <v>1.3</v>
      </c>
      <c r="E13" s="180">
        <v>1.4</v>
      </c>
      <c r="F13" s="181">
        <f t="shared" si="0"/>
        <v>-0.09999999999999987</v>
      </c>
    </row>
    <row r="14" spans="3:6" ht="19.5" customHeight="1">
      <c r="C14" s="14" t="s">
        <v>5</v>
      </c>
      <c r="D14" s="180">
        <v>2</v>
      </c>
      <c r="E14" s="180">
        <v>3.4</v>
      </c>
      <c r="F14" s="181">
        <f t="shared" si="0"/>
        <v>-1.4</v>
      </c>
    </row>
    <row r="15" spans="3:6" ht="19.5" customHeight="1">
      <c r="C15" s="14" t="s">
        <v>53</v>
      </c>
      <c r="D15" s="180">
        <v>1.3</v>
      </c>
      <c r="E15" s="180">
        <v>1.9</v>
      </c>
      <c r="F15" s="181">
        <f t="shared" si="0"/>
        <v>-0.5999999999999999</v>
      </c>
    </row>
    <row r="16" spans="3:6" ht="19.5" customHeight="1">
      <c r="C16" s="14" t="s">
        <v>10</v>
      </c>
      <c r="D16" s="180">
        <v>1.3</v>
      </c>
      <c r="E16" s="180">
        <v>2.03</v>
      </c>
      <c r="F16" s="184">
        <f t="shared" si="0"/>
        <v>-0.7299999999999998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15</v>
      </c>
      <c r="E40" t="s">
        <v>16</v>
      </c>
      <c r="G40" s="51" t="s">
        <v>74</v>
      </c>
      <c r="H40" t="s">
        <v>13</v>
      </c>
      <c r="I40" t="s">
        <v>15</v>
      </c>
      <c r="J40" t="s">
        <v>74</v>
      </c>
      <c r="K40" t="s">
        <v>16</v>
      </c>
    </row>
    <row r="41" spans="3:11" ht="31.5">
      <c r="C41" s="14" t="s">
        <v>8</v>
      </c>
      <c r="D41" s="180">
        <v>1.19</v>
      </c>
      <c r="E41">
        <v>1</v>
      </c>
      <c r="F41" s="14" t="s">
        <v>8</v>
      </c>
      <c r="G41" s="180">
        <v>1.19</v>
      </c>
      <c r="H41" s="142">
        <v>2.1</v>
      </c>
      <c r="I41" s="14" t="s">
        <v>11</v>
      </c>
      <c r="J41" s="180">
        <v>1.4</v>
      </c>
      <c r="K41" s="100">
        <v>1</v>
      </c>
    </row>
    <row r="42" spans="3:11" ht="15.75">
      <c r="C42" s="14" t="s">
        <v>3</v>
      </c>
      <c r="D42" s="180">
        <v>1.27</v>
      </c>
      <c r="E42">
        <v>2</v>
      </c>
      <c r="F42" s="14" t="s">
        <v>3</v>
      </c>
      <c r="G42" s="180">
        <v>1.27</v>
      </c>
      <c r="H42" s="142">
        <v>2.1</v>
      </c>
      <c r="I42" s="14" t="s">
        <v>3</v>
      </c>
      <c r="J42" s="180">
        <v>1.57</v>
      </c>
      <c r="K42" s="100">
        <v>2</v>
      </c>
    </row>
    <row r="43" spans="3:11" ht="15.75">
      <c r="C43" s="14" t="s">
        <v>11</v>
      </c>
      <c r="D43" s="180">
        <v>1.3</v>
      </c>
      <c r="E43">
        <v>3</v>
      </c>
      <c r="F43" s="14" t="s">
        <v>11</v>
      </c>
      <c r="G43" s="180">
        <v>1.3</v>
      </c>
      <c r="H43" s="142">
        <v>2.1</v>
      </c>
      <c r="I43" s="14" t="s">
        <v>12</v>
      </c>
      <c r="J43" s="180">
        <v>1.7</v>
      </c>
      <c r="K43" s="100">
        <v>3</v>
      </c>
    </row>
    <row r="44" spans="3:11" ht="15.75">
      <c r="C44" s="14" t="s">
        <v>53</v>
      </c>
      <c r="D44" s="180">
        <v>1.3</v>
      </c>
      <c r="E44">
        <v>3</v>
      </c>
      <c r="F44" s="14" t="s">
        <v>53</v>
      </c>
      <c r="G44" s="180">
        <v>1.3</v>
      </c>
      <c r="H44" s="142">
        <v>2.1</v>
      </c>
      <c r="I44" s="14" t="s">
        <v>17</v>
      </c>
      <c r="J44" s="180">
        <v>1.8</v>
      </c>
      <c r="K44" s="100">
        <v>4</v>
      </c>
    </row>
    <row r="45" spans="3:11" ht="15.75">
      <c r="C45" s="14" t="s">
        <v>10</v>
      </c>
      <c r="D45" s="180">
        <v>1.3</v>
      </c>
      <c r="E45">
        <v>3</v>
      </c>
      <c r="F45" s="14" t="s">
        <v>10</v>
      </c>
      <c r="G45" s="180">
        <v>1.3</v>
      </c>
      <c r="H45" s="142">
        <v>2.1</v>
      </c>
      <c r="I45" s="14" t="s">
        <v>53</v>
      </c>
      <c r="J45" s="180">
        <v>1.9</v>
      </c>
      <c r="K45" s="100">
        <v>5</v>
      </c>
    </row>
    <row r="46" spans="3:11" ht="15.75">
      <c r="C46" s="14" t="s">
        <v>12</v>
      </c>
      <c r="D46" s="180">
        <v>1.5</v>
      </c>
      <c r="E46">
        <v>4</v>
      </c>
      <c r="F46" s="14" t="s">
        <v>12</v>
      </c>
      <c r="G46" s="180">
        <v>1.5</v>
      </c>
      <c r="H46" s="142">
        <v>2.1</v>
      </c>
      <c r="I46" s="14" t="s">
        <v>8</v>
      </c>
      <c r="J46" s="180">
        <v>1.98</v>
      </c>
      <c r="K46" s="100">
        <v>6</v>
      </c>
    </row>
    <row r="47" spans="3:11" ht="15.75">
      <c r="C47" s="14" t="s">
        <v>17</v>
      </c>
      <c r="D47" s="180">
        <v>1.61</v>
      </c>
      <c r="E47">
        <v>5</v>
      </c>
      <c r="F47" s="14" t="s">
        <v>17</v>
      </c>
      <c r="G47" s="180">
        <v>1.61</v>
      </c>
      <c r="H47" s="142">
        <v>2.1</v>
      </c>
      <c r="I47" s="14" t="s">
        <v>10</v>
      </c>
      <c r="J47" s="180">
        <v>2.03</v>
      </c>
      <c r="K47" s="100">
        <v>7</v>
      </c>
    </row>
    <row r="48" spans="3:11" ht="15.75">
      <c r="C48" s="14" t="s">
        <v>6</v>
      </c>
      <c r="D48" s="180">
        <v>1.8</v>
      </c>
      <c r="E48">
        <v>6</v>
      </c>
      <c r="F48" s="14" t="s">
        <v>6</v>
      </c>
      <c r="G48" s="180">
        <v>1.8</v>
      </c>
      <c r="H48" s="142">
        <v>2.1</v>
      </c>
      <c r="I48" s="14" t="s">
        <v>2</v>
      </c>
      <c r="J48" s="180">
        <v>2.11</v>
      </c>
      <c r="K48" s="100">
        <v>8</v>
      </c>
    </row>
    <row r="49" spans="3:11" ht="15.75">
      <c r="C49" s="14" t="s">
        <v>2</v>
      </c>
      <c r="D49" s="180">
        <v>1.95</v>
      </c>
      <c r="E49">
        <v>7</v>
      </c>
      <c r="F49" s="14" t="s">
        <v>2</v>
      </c>
      <c r="G49" s="180">
        <v>1.95</v>
      </c>
      <c r="H49" s="142">
        <v>2.1</v>
      </c>
      <c r="I49" s="14" t="s">
        <v>6</v>
      </c>
      <c r="J49" s="180">
        <v>2.8</v>
      </c>
      <c r="K49" s="100">
        <v>9</v>
      </c>
    </row>
    <row r="50" spans="3:11" ht="15.75">
      <c r="C50" s="14" t="s">
        <v>5</v>
      </c>
      <c r="D50" s="180">
        <v>2</v>
      </c>
      <c r="E50">
        <v>8</v>
      </c>
      <c r="F50" s="14" t="s">
        <v>5</v>
      </c>
      <c r="G50" s="180">
        <v>2</v>
      </c>
      <c r="H50" s="142">
        <v>2.1</v>
      </c>
      <c r="I50" s="14" t="s">
        <v>4</v>
      </c>
      <c r="J50" s="180">
        <v>3.1</v>
      </c>
      <c r="K50" s="100">
        <v>10</v>
      </c>
    </row>
    <row r="51" spans="3:11" ht="15.75">
      <c r="C51" s="18" t="s">
        <v>1</v>
      </c>
      <c r="D51" s="182">
        <v>2.1</v>
      </c>
      <c r="E51">
        <v>9</v>
      </c>
      <c r="F51" s="18" t="s">
        <v>1</v>
      </c>
      <c r="G51" s="182">
        <v>2.1</v>
      </c>
      <c r="H51" s="142">
        <v>2.1</v>
      </c>
      <c r="I51" s="18" t="s">
        <v>1</v>
      </c>
      <c r="J51" s="182">
        <v>3.34</v>
      </c>
      <c r="K51" s="100">
        <v>11</v>
      </c>
    </row>
    <row r="52" spans="3:11" ht="15.75">
      <c r="C52" s="14" t="s">
        <v>4</v>
      </c>
      <c r="D52" s="180">
        <v>2.1</v>
      </c>
      <c r="E52">
        <v>9</v>
      </c>
      <c r="F52" s="14" t="s">
        <v>4</v>
      </c>
      <c r="G52" s="180">
        <v>2.1</v>
      </c>
      <c r="H52" s="142">
        <v>2.1</v>
      </c>
      <c r="I52" s="14" t="s">
        <v>14</v>
      </c>
      <c r="J52" s="180">
        <v>3.4</v>
      </c>
      <c r="K52" s="100">
        <v>12</v>
      </c>
    </row>
    <row r="53" spans="3:11" ht="31.5">
      <c r="C53" s="14" t="s">
        <v>14</v>
      </c>
      <c r="D53" s="180">
        <v>2.36</v>
      </c>
      <c r="E53">
        <v>10</v>
      </c>
      <c r="F53" s="14" t="s">
        <v>14</v>
      </c>
      <c r="G53" s="180">
        <v>2.36</v>
      </c>
      <c r="H53" s="142">
        <v>2.1</v>
      </c>
      <c r="I53" s="14" t="s">
        <v>5</v>
      </c>
      <c r="J53" s="180">
        <v>3.4</v>
      </c>
      <c r="K53" s="100">
        <v>12</v>
      </c>
    </row>
    <row r="54" spans="3:11" ht="15.75">
      <c r="C54" s="14" t="s">
        <v>7</v>
      </c>
      <c r="D54" s="180">
        <v>2.4</v>
      </c>
      <c r="E54">
        <v>11</v>
      </c>
      <c r="F54" s="14" t="s">
        <v>7</v>
      </c>
      <c r="G54" s="180">
        <v>2.4</v>
      </c>
      <c r="H54" s="142">
        <v>2.1</v>
      </c>
      <c r="I54" s="14" t="s">
        <v>7</v>
      </c>
      <c r="J54" s="180">
        <v>3.5</v>
      </c>
      <c r="K54" s="100">
        <v>13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&amp;R24</oddHeader>
  </headerFooter>
  <colBreaks count="1" manualBreakCount="1"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8">
      <selection activeCell="H15" sqref="H15"/>
    </sheetView>
  </sheetViews>
  <sheetFormatPr defaultColWidth="9.33203125" defaultRowHeight="12.75"/>
  <cols>
    <col min="3" max="3" width="21.16015625" style="0" customWidth="1"/>
    <col min="4" max="4" width="15.33203125" style="0" customWidth="1"/>
    <col min="5" max="5" width="15" style="0" customWidth="1"/>
    <col min="6" max="6" width="17.66015625" style="0" customWidth="1"/>
    <col min="9" max="9" width="20.33203125" style="0" customWidth="1"/>
  </cols>
  <sheetData>
    <row r="1" spans="1:14" ht="19.5" customHeight="1">
      <c r="A1" s="215" t="s">
        <v>29</v>
      </c>
      <c r="B1" s="215"/>
      <c r="C1" s="215"/>
      <c r="D1" s="215"/>
      <c r="E1" s="215"/>
      <c r="F1" s="215"/>
      <c r="G1" s="215"/>
      <c r="H1" s="16"/>
      <c r="I1" s="16"/>
      <c r="J1" s="16"/>
      <c r="K1" s="16"/>
      <c r="L1" s="16"/>
      <c r="M1" s="13"/>
      <c r="N1" s="13"/>
    </row>
    <row r="2" spans="1:6" ht="45" customHeight="1">
      <c r="A2" s="1"/>
      <c r="B2" s="1"/>
      <c r="C2" s="11"/>
      <c r="D2" s="53" t="s">
        <v>115</v>
      </c>
      <c r="E2" s="53" t="s">
        <v>116</v>
      </c>
      <c r="F2" s="12" t="s">
        <v>102</v>
      </c>
    </row>
    <row r="3" spans="3:6" ht="19.5" customHeight="1">
      <c r="C3" s="14" t="s">
        <v>2</v>
      </c>
      <c r="D3" s="176">
        <v>109.6</v>
      </c>
      <c r="E3" s="176">
        <v>108.3</v>
      </c>
      <c r="F3" s="177">
        <f aca="true" t="shared" si="0" ref="F3:F16">D3-E3</f>
        <v>1.2999999999999972</v>
      </c>
    </row>
    <row r="4" spans="3:6" ht="19.5" customHeight="1">
      <c r="C4" s="14" t="s">
        <v>17</v>
      </c>
      <c r="D4" s="176">
        <v>111.47</v>
      </c>
      <c r="E4" s="176">
        <v>108.49</v>
      </c>
      <c r="F4" s="175">
        <f t="shared" si="0"/>
        <v>2.980000000000004</v>
      </c>
    </row>
    <row r="5" spans="3:6" ht="19.5" customHeight="1">
      <c r="C5" s="14" t="s">
        <v>12</v>
      </c>
      <c r="D5" s="176">
        <v>109.5</v>
      </c>
      <c r="E5" s="176">
        <v>109.1</v>
      </c>
      <c r="F5" s="177">
        <f t="shared" si="0"/>
        <v>0.4000000000000057</v>
      </c>
    </row>
    <row r="6" spans="3:6" ht="19.5" customHeight="1">
      <c r="C6" s="14" t="s">
        <v>6</v>
      </c>
      <c r="D6" s="176">
        <v>108.2</v>
      </c>
      <c r="E6" s="176">
        <v>107.5</v>
      </c>
      <c r="F6" s="177">
        <f t="shared" si="0"/>
        <v>0.7000000000000028</v>
      </c>
    </row>
    <row r="7" spans="3:6" ht="19.5" customHeight="1">
      <c r="C7" s="18" t="s">
        <v>1</v>
      </c>
      <c r="D7" s="178">
        <v>110.94</v>
      </c>
      <c r="E7" s="178">
        <v>109.6</v>
      </c>
      <c r="F7" s="179">
        <f t="shared" si="0"/>
        <v>1.3400000000000034</v>
      </c>
    </row>
    <row r="8" spans="3:6" ht="19.5" customHeight="1">
      <c r="C8" s="14" t="s">
        <v>4</v>
      </c>
      <c r="D8" s="176">
        <v>109.8</v>
      </c>
      <c r="E8" s="176">
        <v>106.3</v>
      </c>
      <c r="F8" s="175">
        <f t="shared" si="0"/>
        <v>3.5</v>
      </c>
    </row>
    <row r="9" spans="3:6" ht="19.5" customHeight="1">
      <c r="C9" s="14" t="s">
        <v>14</v>
      </c>
      <c r="D9" s="176">
        <v>110.23</v>
      </c>
      <c r="E9" s="176">
        <v>108.88</v>
      </c>
      <c r="F9" s="175">
        <f t="shared" si="0"/>
        <v>1.3500000000000085</v>
      </c>
    </row>
    <row r="10" spans="3:6" ht="19.5" customHeight="1">
      <c r="C10" s="14" t="s">
        <v>7</v>
      </c>
      <c r="D10" s="176">
        <v>110.9</v>
      </c>
      <c r="E10" s="176">
        <v>108.5</v>
      </c>
      <c r="F10" s="177">
        <f t="shared" si="0"/>
        <v>2.4000000000000057</v>
      </c>
    </row>
    <row r="11" spans="3:6" ht="19.5" customHeight="1">
      <c r="C11" s="14" t="s">
        <v>8</v>
      </c>
      <c r="D11" s="176">
        <v>109.9</v>
      </c>
      <c r="E11" s="176">
        <v>108.37</v>
      </c>
      <c r="F11" s="177">
        <f t="shared" si="0"/>
        <v>1.5300000000000011</v>
      </c>
    </row>
    <row r="12" spans="3:6" ht="19.5" customHeight="1">
      <c r="C12" s="14" t="s">
        <v>3</v>
      </c>
      <c r="D12" s="176">
        <v>109.2</v>
      </c>
      <c r="E12" s="176">
        <v>107.7</v>
      </c>
      <c r="F12" s="177">
        <f t="shared" si="0"/>
        <v>1.5</v>
      </c>
    </row>
    <row r="13" spans="3:6" ht="19.5" customHeight="1">
      <c r="C13" s="14" t="s">
        <v>11</v>
      </c>
      <c r="D13" s="176">
        <v>109.8</v>
      </c>
      <c r="E13" s="176">
        <v>108.2</v>
      </c>
      <c r="F13" s="177">
        <f t="shared" si="0"/>
        <v>1.5999999999999943</v>
      </c>
    </row>
    <row r="14" spans="3:6" ht="19.5" customHeight="1">
      <c r="C14" s="14" t="s">
        <v>5</v>
      </c>
      <c r="D14" s="176">
        <v>107.8</v>
      </c>
      <c r="E14" s="176">
        <v>108.1</v>
      </c>
      <c r="F14" s="177">
        <f t="shared" si="0"/>
        <v>-0.29999999999999716</v>
      </c>
    </row>
    <row r="15" spans="3:6" ht="19.5" customHeight="1">
      <c r="C15" s="14" t="s">
        <v>53</v>
      </c>
      <c r="D15" s="176">
        <v>108.51</v>
      </c>
      <c r="E15" s="176">
        <v>108.45</v>
      </c>
      <c r="F15" s="177">
        <f t="shared" si="0"/>
        <v>0.060000000000002274</v>
      </c>
    </row>
    <row r="16" spans="3:6" ht="19.5" customHeight="1">
      <c r="C16" s="14" t="s">
        <v>10</v>
      </c>
      <c r="D16" s="176">
        <v>110.57</v>
      </c>
      <c r="E16" s="176">
        <v>107.55</v>
      </c>
      <c r="F16" s="177">
        <f t="shared" si="0"/>
        <v>3.019999999999996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2009</v>
      </c>
      <c r="J39">
        <v>2008</v>
      </c>
    </row>
    <row r="40" spans="3:11" ht="12.75">
      <c r="C40" t="s">
        <v>15</v>
      </c>
      <c r="D40" t="s">
        <v>75</v>
      </c>
      <c r="E40" t="s">
        <v>16</v>
      </c>
      <c r="G40" t="s">
        <v>68</v>
      </c>
      <c r="H40" t="s">
        <v>13</v>
      </c>
      <c r="I40" t="s">
        <v>15</v>
      </c>
      <c r="J40" t="s">
        <v>68</v>
      </c>
      <c r="K40" t="s">
        <v>16</v>
      </c>
    </row>
    <row r="41" spans="3:11" ht="15.75">
      <c r="C41" s="14" t="s">
        <v>5</v>
      </c>
      <c r="D41" s="176">
        <v>107.8</v>
      </c>
      <c r="E41">
        <v>1</v>
      </c>
      <c r="F41" s="14" t="s">
        <v>5</v>
      </c>
      <c r="G41" s="176">
        <v>107.8</v>
      </c>
      <c r="H41" s="131">
        <v>108.8</v>
      </c>
      <c r="I41" s="14" t="s">
        <v>4</v>
      </c>
      <c r="J41" s="176">
        <v>106.3</v>
      </c>
      <c r="K41">
        <v>1</v>
      </c>
    </row>
    <row r="42" spans="3:11" ht="15.75">
      <c r="C42" s="14" t="s">
        <v>6</v>
      </c>
      <c r="D42" s="176">
        <v>108.2</v>
      </c>
      <c r="E42">
        <v>2</v>
      </c>
      <c r="F42" s="14" t="s">
        <v>6</v>
      </c>
      <c r="G42" s="176">
        <v>108.2</v>
      </c>
      <c r="H42" s="131">
        <v>108.8</v>
      </c>
      <c r="I42" s="14" t="s">
        <v>6</v>
      </c>
      <c r="J42" s="176">
        <v>107.5</v>
      </c>
      <c r="K42">
        <v>2</v>
      </c>
    </row>
    <row r="43" spans="3:11" ht="15.75">
      <c r="C43" s="14" t="s">
        <v>53</v>
      </c>
      <c r="D43" s="176">
        <v>108.51</v>
      </c>
      <c r="E43">
        <v>3</v>
      </c>
      <c r="F43" s="14" t="s">
        <v>53</v>
      </c>
      <c r="G43" s="176">
        <v>108.51</v>
      </c>
      <c r="H43" s="131">
        <v>108.8</v>
      </c>
      <c r="I43" s="14" t="s">
        <v>10</v>
      </c>
      <c r="J43" s="176">
        <v>107.55</v>
      </c>
      <c r="K43">
        <v>3</v>
      </c>
    </row>
    <row r="44" spans="3:11" ht="15.75">
      <c r="C44" s="14" t="s">
        <v>3</v>
      </c>
      <c r="D44" s="176">
        <v>109.2</v>
      </c>
      <c r="E44">
        <v>4</v>
      </c>
      <c r="F44" s="14" t="s">
        <v>3</v>
      </c>
      <c r="G44" s="176">
        <v>109.2</v>
      </c>
      <c r="H44" s="131">
        <v>108.8</v>
      </c>
      <c r="I44" s="14" t="s">
        <v>3</v>
      </c>
      <c r="J44" s="176">
        <v>107.7</v>
      </c>
      <c r="K44">
        <v>4</v>
      </c>
    </row>
    <row r="45" spans="3:11" ht="15.75">
      <c r="C45" s="14" t="s">
        <v>12</v>
      </c>
      <c r="D45" s="176">
        <v>109.5</v>
      </c>
      <c r="E45">
        <v>5</v>
      </c>
      <c r="F45" s="14" t="s">
        <v>12</v>
      </c>
      <c r="G45" s="176">
        <v>109.5</v>
      </c>
      <c r="H45" s="131">
        <v>108.8</v>
      </c>
      <c r="I45" s="14" t="s">
        <v>5</v>
      </c>
      <c r="J45" s="176">
        <v>108.1</v>
      </c>
      <c r="K45">
        <v>5</v>
      </c>
    </row>
    <row r="46" spans="3:11" ht="15.75">
      <c r="C46" s="14" t="s">
        <v>2</v>
      </c>
      <c r="D46" s="176">
        <v>109.6</v>
      </c>
      <c r="E46">
        <v>6</v>
      </c>
      <c r="F46" s="14" t="s">
        <v>2</v>
      </c>
      <c r="G46" s="176">
        <v>109.6</v>
      </c>
      <c r="H46" s="131">
        <v>108.8</v>
      </c>
      <c r="I46" s="14" t="s">
        <v>11</v>
      </c>
      <c r="J46" s="176">
        <v>108.2</v>
      </c>
      <c r="K46">
        <v>6</v>
      </c>
    </row>
    <row r="47" spans="3:11" ht="15.75">
      <c r="C47" s="14" t="s">
        <v>4</v>
      </c>
      <c r="D47" s="176">
        <v>109.8</v>
      </c>
      <c r="E47">
        <v>7</v>
      </c>
      <c r="F47" s="14" t="s">
        <v>4</v>
      </c>
      <c r="G47" s="176">
        <v>109.8</v>
      </c>
      <c r="H47" s="131">
        <v>108.8</v>
      </c>
      <c r="I47" s="14" t="s">
        <v>2</v>
      </c>
      <c r="J47" s="176">
        <v>108.3</v>
      </c>
      <c r="K47">
        <v>7</v>
      </c>
    </row>
    <row r="48" spans="3:11" ht="15.75">
      <c r="C48" s="14" t="s">
        <v>11</v>
      </c>
      <c r="D48" s="176">
        <v>109.8</v>
      </c>
      <c r="E48">
        <v>7</v>
      </c>
      <c r="F48" s="14" t="s">
        <v>11</v>
      </c>
      <c r="G48" s="176">
        <v>109.8</v>
      </c>
      <c r="H48" s="131">
        <v>108.8</v>
      </c>
      <c r="I48" s="14" t="s">
        <v>8</v>
      </c>
      <c r="J48" s="176">
        <v>108.37</v>
      </c>
      <c r="K48">
        <v>8</v>
      </c>
    </row>
    <row r="49" spans="3:11" ht="31.5">
      <c r="C49" s="14" t="s">
        <v>8</v>
      </c>
      <c r="D49" s="176">
        <v>109.9</v>
      </c>
      <c r="E49">
        <v>8</v>
      </c>
      <c r="F49" s="14" t="s">
        <v>8</v>
      </c>
      <c r="G49" s="176">
        <v>109.9</v>
      </c>
      <c r="H49" s="131">
        <v>108.8</v>
      </c>
      <c r="I49" s="14" t="s">
        <v>53</v>
      </c>
      <c r="J49" s="176">
        <v>108.45</v>
      </c>
      <c r="K49">
        <v>9</v>
      </c>
    </row>
    <row r="50" spans="3:11" ht="31.5">
      <c r="C50" s="14" t="s">
        <v>14</v>
      </c>
      <c r="D50" s="176">
        <v>110.23</v>
      </c>
      <c r="E50">
        <v>9</v>
      </c>
      <c r="F50" s="14" t="s">
        <v>14</v>
      </c>
      <c r="G50" s="176">
        <v>110.23</v>
      </c>
      <c r="H50" s="131">
        <v>108.8</v>
      </c>
      <c r="I50" s="14" t="s">
        <v>17</v>
      </c>
      <c r="J50" s="176">
        <v>108.49</v>
      </c>
      <c r="K50">
        <v>9</v>
      </c>
    </row>
    <row r="51" spans="3:11" ht="15.75">
      <c r="C51" s="14" t="s">
        <v>10</v>
      </c>
      <c r="D51" s="176">
        <v>110.57</v>
      </c>
      <c r="E51">
        <v>10</v>
      </c>
      <c r="F51" s="14" t="s">
        <v>10</v>
      </c>
      <c r="G51" s="176">
        <v>110.57</v>
      </c>
      <c r="H51" s="131">
        <v>108.8</v>
      </c>
      <c r="I51" s="14" t="s">
        <v>7</v>
      </c>
      <c r="J51" s="176">
        <v>108.5</v>
      </c>
      <c r="K51">
        <v>9</v>
      </c>
    </row>
    <row r="52" spans="3:11" ht="15.75">
      <c r="C52" s="14" t="s">
        <v>7</v>
      </c>
      <c r="D52" s="176">
        <v>110.9</v>
      </c>
      <c r="E52">
        <v>11</v>
      </c>
      <c r="F52" s="14" t="s">
        <v>7</v>
      </c>
      <c r="G52" s="176">
        <v>110.9</v>
      </c>
      <c r="H52" s="131">
        <v>108.8</v>
      </c>
      <c r="I52" s="14" t="s">
        <v>14</v>
      </c>
      <c r="J52" s="176">
        <v>108.88</v>
      </c>
      <c r="K52">
        <v>10</v>
      </c>
    </row>
    <row r="53" spans="3:11" ht="15.75">
      <c r="C53" s="18" t="s">
        <v>1</v>
      </c>
      <c r="D53" s="178">
        <v>110.94</v>
      </c>
      <c r="E53">
        <v>11</v>
      </c>
      <c r="F53" s="18" t="s">
        <v>1</v>
      </c>
      <c r="G53" s="178">
        <v>110.94</v>
      </c>
      <c r="H53" s="131">
        <v>108.8</v>
      </c>
      <c r="I53" s="14" t="s">
        <v>12</v>
      </c>
      <c r="J53" s="176">
        <v>109.1</v>
      </c>
      <c r="K53">
        <v>11</v>
      </c>
    </row>
    <row r="54" spans="3:11" ht="15.75">
      <c r="C54" s="14" t="s">
        <v>17</v>
      </c>
      <c r="D54" s="176">
        <v>111.47</v>
      </c>
      <c r="E54">
        <v>12</v>
      </c>
      <c r="F54" s="14" t="s">
        <v>17</v>
      </c>
      <c r="G54" s="176">
        <v>111.47</v>
      </c>
      <c r="H54" s="131">
        <v>108.8</v>
      </c>
      <c r="I54" s="18" t="s">
        <v>1</v>
      </c>
      <c r="J54" s="178">
        <v>109.6</v>
      </c>
      <c r="K54">
        <v>12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&amp;R25</oddHeader>
  </headerFooter>
  <colBreaks count="1" manualBreakCount="1">
    <brk id="1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34">
      <selection activeCell="M41" sqref="M41"/>
    </sheetView>
  </sheetViews>
  <sheetFormatPr defaultColWidth="9.33203125" defaultRowHeight="12.75"/>
  <cols>
    <col min="1" max="1" width="7.66015625" style="0" customWidth="1"/>
    <col min="2" max="2" width="7.83203125" style="0" customWidth="1"/>
    <col min="3" max="3" width="21.16015625" style="0" customWidth="1"/>
    <col min="4" max="4" width="13.66015625" style="0" customWidth="1"/>
    <col min="5" max="5" width="14.16015625" style="0" customWidth="1"/>
    <col min="6" max="6" width="19.5" style="0" customWidth="1"/>
    <col min="7" max="7" width="10.83203125" style="0" customWidth="1"/>
    <col min="8" max="8" width="7.33203125" style="0" customWidth="1"/>
    <col min="9" max="9" width="20.16015625" style="0" customWidth="1"/>
    <col min="10" max="10" width="11.66015625" style="0" customWidth="1"/>
    <col min="11" max="11" width="4.33203125" style="0" customWidth="1"/>
    <col min="12" max="12" width="21.83203125" style="0" customWidth="1"/>
  </cols>
  <sheetData>
    <row r="1" spans="1:14" ht="19.5" customHeight="1">
      <c r="A1" s="215" t="s">
        <v>27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51" customHeight="1">
      <c r="A2" s="1"/>
      <c r="B2" s="1"/>
      <c r="C2" s="11"/>
      <c r="D2" s="53" t="s">
        <v>113</v>
      </c>
      <c r="E2" s="53" t="s">
        <v>114</v>
      </c>
      <c r="F2" s="12" t="s">
        <v>28</v>
      </c>
    </row>
    <row r="3" spans="3:12" ht="19.5" customHeight="1">
      <c r="C3" s="14" t="s">
        <v>2</v>
      </c>
      <c r="D3" s="176">
        <v>17790.9</v>
      </c>
      <c r="E3" s="176">
        <v>16094.2</v>
      </c>
      <c r="F3" s="174">
        <v>110.5</v>
      </c>
      <c r="G3" s="157"/>
      <c r="H3" s="141"/>
      <c r="I3" s="14" t="s">
        <v>10</v>
      </c>
      <c r="J3" s="174">
        <v>117.1</v>
      </c>
      <c r="K3" s="14">
        <v>1</v>
      </c>
      <c r="L3" s="14"/>
    </row>
    <row r="4" spans="3:12" ht="19.5" customHeight="1">
      <c r="C4" s="14" t="s">
        <v>17</v>
      </c>
      <c r="D4" s="176">
        <v>10266.6</v>
      </c>
      <c r="E4" s="176">
        <v>8939.8</v>
      </c>
      <c r="F4" s="174">
        <v>112.4</v>
      </c>
      <c r="G4" s="157"/>
      <c r="H4" s="133"/>
      <c r="I4" s="14" t="s">
        <v>7</v>
      </c>
      <c r="J4" s="174">
        <v>116.3</v>
      </c>
      <c r="K4" s="14">
        <v>2</v>
      </c>
      <c r="L4" s="14"/>
    </row>
    <row r="5" spans="3:12" ht="19.5" customHeight="1">
      <c r="C5" s="14" t="s">
        <v>12</v>
      </c>
      <c r="D5" s="176">
        <v>11023.2</v>
      </c>
      <c r="E5" s="176">
        <v>9502.8</v>
      </c>
      <c r="F5" s="174">
        <v>113.2</v>
      </c>
      <c r="G5" s="157"/>
      <c r="H5" s="154"/>
      <c r="I5" s="18" t="s">
        <v>1</v>
      </c>
      <c r="J5" s="178">
        <v>114.2</v>
      </c>
      <c r="K5" s="14">
        <v>3</v>
      </c>
      <c r="L5" s="14"/>
    </row>
    <row r="6" spans="3:12" ht="19.5" customHeight="1">
      <c r="C6" s="14" t="s">
        <v>6</v>
      </c>
      <c r="D6" s="176">
        <v>18052.536014694353</v>
      </c>
      <c r="E6" s="176">
        <v>15441.64</v>
      </c>
      <c r="F6" s="174">
        <v>113.84039116933509</v>
      </c>
      <c r="G6" s="157"/>
      <c r="H6" s="154"/>
      <c r="I6" s="14" t="s">
        <v>4</v>
      </c>
      <c r="J6" s="174">
        <v>114.1</v>
      </c>
      <c r="K6" s="14">
        <v>4</v>
      </c>
      <c r="L6" s="14"/>
    </row>
    <row r="7" spans="3:12" ht="19.5" customHeight="1">
      <c r="C7" s="18" t="s">
        <v>1</v>
      </c>
      <c r="D7" s="178">
        <v>12412.1</v>
      </c>
      <c r="E7" s="178">
        <v>10785.93</v>
      </c>
      <c r="F7" s="178">
        <v>114.2</v>
      </c>
      <c r="G7" s="157"/>
      <c r="H7" s="155"/>
      <c r="I7" s="14" t="s">
        <v>6</v>
      </c>
      <c r="J7" s="174">
        <v>113.84039116933509</v>
      </c>
      <c r="K7" s="14">
        <v>5</v>
      </c>
      <c r="L7" s="14"/>
    </row>
    <row r="8" spans="3:12" ht="19.5" customHeight="1">
      <c r="C8" s="14" t="s">
        <v>4</v>
      </c>
      <c r="D8" s="176">
        <v>10726.7</v>
      </c>
      <c r="E8" s="176">
        <v>9433.4</v>
      </c>
      <c r="F8" s="174">
        <v>114.1</v>
      </c>
      <c r="G8" s="157"/>
      <c r="H8" s="154"/>
      <c r="I8" s="14" t="s">
        <v>53</v>
      </c>
      <c r="J8" s="174">
        <v>113.4</v>
      </c>
      <c r="K8" s="14">
        <v>6</v>
      </c>
      <c r="L8" s="14"/>
    </row>
    <row r="9" spans="3:12" ht="19.5" customHeight="1">
      <c r="C9" s="14" t="s">
        <v>14</v>
      </c>
      <c r="D9" s="176">
        <v>18351.8</v>
      </c>
      <c r="E9" s="176">
        <v>17117.83</v>
      </c>
      <c r="F9" s="174">
        <v>104.4</v>
      </c>
      <c r="G9" s="157"/>
      <c r="H9" s="154"/>
      <c r="I9" s="14" t="s">
        <v>12</v>
      </c>
      <c r="J9" s="174">
        <v>113.2</v>
      </c>
      <c r="K9" s="14">
        <v>7</v>
      </c>
      <c r="L9" s="18"/>
    </row>
    <row r="10" spans="3:12" ht="19.5" customHeight="1">
      <c r="C10" s="14" t="s">
        <v>7</v>
      </c>
      <c r="D10" s="176">
        <v>12713.1</v>
      </c>
      <c r="E10" s="176">
        <v>10884.75</v>
      </c>
      <c r="F10" s="174">
        <v>116.3</v>
      </c>
      <c r="G10" s="157"/>
      <c r="H10" s="133"/>
      <c r="I10" s="14" t="s">
        <v>17</v>
      </c>
      <c r="J10" s="174">
        <v>112.4</v>
      </c>
      <c r="K10" s="14">
        <v>8</v>
      </c>
      <c r="L10" s="14"/>
    </row>
    <row r="11" spans="3:12" ht="19.5" customHeight="1">
      <c r="C11" s="14" t="s">
        <v>8</v>
      </c>
      <c r="D11" s="176">
        <v>16038.6</v>
      </c>
      <c r="E11" s="176">
        <v>14364.9</v>
      </c>
      <c r="F11" s="174">
        <v>111</v>
      </c>
      <c r="G11" s="157"/>
      <c r="H11" s="154"/>
      <c r="I11" s="14" t="s">
        <v>3</v>
      </c>
      <c r="J11" s="174">
        <v>112.3</v>
      </c>
      <c r="K11" s="14">
        <v>9</v>
      </c>
      <c r="L11" s="14"/>
    </row>
    <row r="12" spans="3:12" ht="19.5" customHeight="1">
      <c r="C12" s="14" t="s">
        <v>3</v>
      </c>
      <c r="D12" s="176">
        <v>13017.6</v>
      </c>
      <c r="E12" s="176">
        <v>11469.8</v>
      </c>
      <c r="F12" s="174">
        <v>112.3</v>
      </c>
      <c r="G12" s="157"/>
      <c r="H12" s="154"/>
      <c r="I12" s="14" t="s">
        <v>11</v>
      </c>
      <c r="J12" s="174">
        <v>111.1</v>
      </c>
      <c r="K12" s="14">
        <v>10</v>
      </c>
      <c r="L12" s="14"/>
    </row>
    <row r="13" spans="3:12" ht="19.5" customHeight="1">
      <c r="C13" s="14" t="s">
        <v>11</v>
      </c>
      <c r="D13" s="176">
        <v>12835.5</v>
      </c>
      <c r="E13" s="176">
        <v>11145.6</v>
      </c>
      <c r="F13" s="174">
        <v>111.1</v>
      </c>
      <c r="G13" s="157"/>
      <c r="H13" s="154"/>
      <c r="I13" s="14" t="s">
        <v>8</v>
      </c>
      <c r="J13" s="174">
        <v>111</v>
      </c>
      <c r="K13" s="14">
        <v>11</v>
      </c>
      <c r="L13" s="14"/>
    </row>
    <row r="14" spans="3:12" ht="19.5" customHeight="1">
      <c r="C14" s="14" t="s">
        <v>5</v>
      </c>
      <c r="D14" s="176">
        <v>20005.3</v>
      </c>
      <c r="E14" s="176">
        <v>17688.6</v>
      </c>
      <c r="F14" s="174">
        <v>109.8</v>
      </c>
      <c r="G14" s="157"/>
      <c r="H14" s="154"/>
      <c r="I14" s="14" t="s">
        <v>2</v>
      </c>
      <c r="J14" s="174">
        <v>110.5</v>
      </c>
      <c r="K14" s="14">
        <v>12</v>
      </c>
      <c r="L14" s="14"/>
    </row>
    <row r="15" spans="3:12" ht="19.5" customHeight="1">
      <c r="C15" s="14" t="s">
        <v>53</v>
      </c>
      <c r="D15" s="176">
        <v>11718.4</v>
      </c>
      <c r="E15" s="176">
        <v>10403.7</v>
      </c>
      <c r="F15" s="174">
        <v>113.4</v>
      </c>
      <c r="G15" s="157"/>
      <c r="H15" s="154"/>
      <c r="I15" s="14" t="s">
        <v>5</v>
      </c>
      <c r="J15" s="174">
        <v>109.8</v>
      </c>
      <c r="K15" s="14">
        <v>13</v>
      </c>
      <c r="L15" s="14"/>
    </row>
    <row r="16" spans="3:12" ht="19.5" customHeight="1">
      <c r="C16" s="14" t="s">
        <v>10</v>
      </c>
      <c r="D16" s="176">
        <v>12612.23</v>
      </c>
      <c r="E16" s="176">
        <v>10459.28</v>
      </c>
      <c r="F16" s="174">
        <v>117.1</v>
      </c>
      <c r="G16" s="157"/>
      <c r="H16" s="154"/>
      <c r="I16" s="14" t="s">
        <v>14</v>
      </c>
      <c r="J16" s="174">
        <v>104.4</v>
      </c>
      <c r="K16" s="158">
        <v>14</v>
      </c>
      <c r="L16" s="14"/>
    </row>
    <row r="17" spans="10:12" ht="19.5" customHeight="1">
      <c r="J17" s="28"/>
      <c r="K17" s="66"/>
      <c r="L17" s="28"/>
    </row>
    <row r="18" ht="19.5" customHeight="1">
      <c r="K18" s="66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 hidden="1"/>
    <row r="39" spans="4:10" ht="19.5" customHeight="1">
      <c r="D39">
        <v>2010</v>
      </c>
      <c r="G39">
        <v>2010</v>
      </c>
      <c r="J39">
        <v>2009</v>
      </c>
    </row>
    <row r="40" spans="3:11" ht="25.5">
      <c r="C40" t="s">
        <v>15</v>
      </c>
      <c r="D40" s="35" t="s">
        <v>74</v>
      </c>
      <c r="E40" t="s">
        <v>16</v>
      </c>
      <c r="G40" s="35" t="s">
        <v>74</v>
      </c>
      <c r="H40" t="s">
        <v>70</v>
      </c>
      <c r="I40" t="s">
        <v>15</v>
      </c>
      <c r="J40" s="35" t="s">
        <v>74</v>
      </c>
      <c r="K40" t="s">
        <v>16</v>
      </c>
    </row>
    <row r="41" spans="3:13" ht="15.75">
      <c r="C41" s="14" t="s">
        <v>5</v>
      </c>
      <c r="D41" s="176">
        <v>20005.3</v>
      </c>
      <c r="E41">
        <v>1</v>
      </c>
      <c r="F41" s="14" t="s">
        <v>5</v>
      </c>
      <c r="G41" s="176">
        <v>20</v>
      </c>
      <c r="H41" s="153"/>
      <c r="I41" s="14" t="s">
        <v>5</v>
      </c>
      <c r="J41" s="176">
        <v>17688.6</v>
      </c>
      <c r="K41">
        <v>1</v>
      </c>
      <c r="M41" s="34">
        <f>D41/D54</f>
        <v>1.9485808349404865</v>
      </c>
    </row>
    <row r="42" spans="3:11" ht="15.75">
      <c r="C42" s="14" t="s">
        <v>14</v>
      </c>
      <c r="D42" s="176">
        <v>18351.8</v>
      </c>
      <c r="E42">
        <v>2</v>
      </c>
      <c r="F42" s="14" t="s">
        <v>14</v>
      </c>
      <c r="G42" s="176">
        <v>18.4</v>
      </c>
      <c r="H42" s="153"/>
      <c r="I42" s="14" t="s">
        <v>14</v>
      </c>
      <c r="J42" s="176">
        <v>17117.83</v>
      </c>
      <c r="K42">
        <v>2</v>
      </c>
    </row>
    <row r="43" spans="3:11" ht="15.75">
      <c r="C43" s="14" t="s">
        <v>6</v>
      </c>
      <c r="D43" s="176">
        <v>18052.536014694353</v>
      </c>
      <c r="E43">
        <v>3</v>
      </c>
      <c r="F43" s="14" t="s">
        <v>6</v>
      </c>
      <c r="G43" s="176">
        <v>18.1</v>
      </c>
      <c r="H43" s="153"/>
      <c r="I43" s="14" t="s">
        <v>2</v>
      </c>
      <c r="J43" s="176">
        <v>16094.2</v>
      </c>
      <c r="K43">
        <v>3</v>
      </c>
    </row>
    <row r="44" spans="3:11" ht="15.75">
      <c r="C44" s="14" t="s">
        <v>2</v>
      </c>
      <c r="D44" s="176">
        <v>17790.9</v>
      </c>
      <c r="E44">
        <v>4</v>
      </c>
      <c r="F44" s="14" t="s">
        <v>2</v>
      </c>
      <c r="G44" s="176">
        <v>17.8</v>
      </c>
      <c r="H44" s="153"/>
      <c r="I44" s="14" t="s">
        <v>6</v>
      </c>
      <c r="J44" s="176">
        <v>15441.64</v>
      </c>
      <c r="K44">
        <v>4</v>
      </c>
    </row>
    <row r="45" spans="3:11" ht="15.75">
      <c r="C45" s="14" t="s">
        <v>8</v>
      </c>
      <c r="D45" s="176">
        <v>16038.6</v>
      </c>
      <c r="E45">
        <v>5</v>
      </c>
      <c r="F45" s="14" t="s">
        <v>8</v>
      </c>
      <c r="G45" s="176">
        <v>16</v>
      </c>
      <c r="H45" s="153"/>
      <c r="I45" s="14" t="s">
        <v>8</v>
      </c>
      <c r="J45" s="176">
        <v>14364.9</v>
      </c>
      <c r="K45">
        <v>5</v>
      </c>
    </row>
    <row r="46" spans="3:11" ht="15.75">
      <c r="C46" s="14" t="s">
        <v>3</v>
      </c>
      <c r="D46" s="176">
        <v>13017.6</v>
      </c>
      <c r="E46">
        <v>6</v>
      </c>
      <c r="F46" s="14" t="s">
        <v>3</v>
      </c>
      <c r="G46" s="176">
        <v>13</v>
      </c>
      <c r="H46" s="153"/>
      <c r="I46" s="14" t="s">
        <v>3</v>
      </c>
      <c r="J46" s="176">
        <v>11469.8</v>
      </c>
      <c r="K46">
        <v>6</v>
      </c>
    </row>
    <row r="47" spans="3:11" ht="15.75">
      <c r="C47" s="14" t="s">
        <v>11</v>
      </c>
      <c r="D47" s="176">
        <v>12835.5</v>
      </c>
      <c r="E47">
        <v>7</v>
      </c>
      <c r="F47" s="14" t="s">
        <v>11</v>
      </c>
      <c r="G47" s="176">
        <v>12.8</v>
      </c>
      <c r="H47" s="153"/>
      <c r="I47" s="14" t="s">
        <v>11</v>
      </c>
      <c r="J47" s="176">
        <v>11145.6</v>
      </c>
      <c r="K47">
        <v>7</v>
      </c>
    </row>
    <row r="48" spans="3:11" ht="15.75">
      <c r="C48" s="14" t="s">
        <v>7</v>
      </c>
      <c r="D48" s="176">
        <v>12713.1</v>
      </c>
      <c r="E48">
        <v>8</v>
      </c>
      <c r="F48" s="14" t="s">
        <v>7</v>
      </c>
      <c r="G48" s="176">
        <v>12.7</v>
      </c>
      <c r="H48" s="153"/>
      <c r="I48" s="14" t="s">
        <v>7</v>
      </c>
      <c r="J48" s="176">
        <v>10884.75</v>
      </c>
      <c r="K48">
        <v>8</v>
      </c>
    </row>
    <row r="49" spans="3:11" ht="15.75">
      <c r="C49" s="14" t="s">
        <v>10</v>
      </c>
      <c r="D49" s="176">
        <v>12612.23</v>
      </c>
      <c r="E49">
        <v>9</v>
      </c>
      <c r="F49" s="14" t="s">
        <v>10</v>
      </c>
      <c r="G49" s="176">
        <v>12.6</v>
      </c>
      <c r="H49" s="153"/>
      <c r="I49" s="18" t="s">
        <v>1</v>
      </c>
      <c r="J49" s="178">
        <v>10785.93</v>
      </c>
      <c r="K49">
        <v>9</v>
      </c>
    </row>
    <row r="50" spans="3:11" ht="15.75">
      <c r="C50" s="18" t="s">
        <v>1</v>
      </c>
      <c r="D50" s="178">
        <v>12412.1</v>
      </c>
      <c r="E50">
        <v>10</v>
      </c>
      <c r="F50" s="18" t="s">
        <v>1</v>
      </c>
      <c r="G50" s="178">
        <v>12.4</v>
      </c>
      <c r="H50" s="153"/>
      <c r="I50" s="14" t="s">
        <v>10</v>
      </c>
      <c r="J50" s="176">
        <v>10459.28</v>
      </c>
      <c r="K50">
        <v>10</v>
      </c>
    </row>
    <row r="51" spans="3:11" ht="15.75">
      <c r="C51" s="14" t="s">
        <v>53</v>
      </c>
      <c r="D51" s="176">
        <v>11718.4</v>
      </c>
      <c r="E51">
        <v>11</v>
      </c>
      <c r="F51" s="14" t="s">
        <v>53</v>
      </c>
      <c r="G51" s="176">
        <v>11.7</v>
      </c>
      <c r="H51" s="153"/>
      <c r="I51" s="14" t="s">
        <v>53</v>
      </c>
      <c r="J51" s="176">
        <v>10403.7</v>
      </c>
      <c r="K51">
        <v>11</v>
      </c>
    </row>
    <row r="52" spans="3:11" ht="15.75">
      <c r="C52" s="14" t="s">
        <v>12</v>
      </c>
      <c r="D52" s="176">
        <v>11023.2</v>
      </c>
      <c r="E52">
        <v>12</v>
      </c>
      <c r="F52" s="14" t="s">
        <v>12</v>
      </c>
      <c r="G52" s="176">
        <v>11</v>
      </c>
      <c r="H52" s="153"/>
      <c r="I52" s="14" t="s">
        <v>12</v>
      </c>
      <c r="J52" s="176">
        <v>9502.8</v>
      </c>
      <c r="K52">
        <v>12</v>
      </c>
    </row>
    <row r="53" spans="3:11" ht="15.75">
      <c r="C53" s="14" t="s">
        <v>4</v>
      </c>
      <c r="D53" s="176">
        <v>10726.7</v>
      </c>
      <c r="E53">
        <v>13</v>
      </c>
      <c r="F53" s="14" t="s">
        <v>4</v>
      </c>
      <c r="G53" s="176">
        <v>10.7</v>
      </c>
      <c r="H53" s="153"/>
      <c r="I53" s="14" t="s">
        <v>4</v>
      </c>
      <c r="J53" s="176">
        <v>9433.4</v>
      </c>
      <c r="K53">
        <v>13</v>
      </c>
    </row>
    <row r="54" spans="3:11" ht="15.75">
      <c r="C54" s="14" t="s">
        <v>17</v>
      </c>
      <c r="D54" s="176">
        <v>10266.6</v>
      </c>
      <c r="E54">
        <v>14</v>
      </c>
      <c r="F54" s="14" t="s">
        <v>17</v>
      </c>
      <c r="G54" s="176">
        <v>10.3</v>
      </c>
      <c r="H54" s="153"/>
      <c r="I54" s="14" t="s">
        <v>17</v>
      </c>
      <c r="J54" s="176">
        <v>8939.8</v>
      </c>
      <c r="K54">
        <v>14</v>
      </c>
    </row>
    <row r="57" spans="6:8" ht="15.75">
      <c r="F57" s="64" t="s">
        <v>53</v>
      </c>
      <c r="G57" s="68">
        <v>114.8</v>
      </c>
      <c r="H57" s="156">
        <v>1</v>
      </c>
    </row>
    <row r="58" spans="3:8" ht="15.75">
      <c r="C58" s="64" t="s">
        <v>53</v>
      </c>
      <c r="D58" s="68">
        <v>114.8</v>
      </c>
      <c r="E58">
        <v>1</v>
      </c>
      <c r="F58" s="14" t="s">
        <v>12</v>
      </c>
      <c r="G58" s="54">
        <v>113.3</v>
      </c>
      <c r="H58" s="156">
        <v>2</v>
      </c>
    </row>
    <row r="59" spans="3:8" ht="15.75">
      <c r="C59" s="14" t="s">
        <v>12</v>
      </c>
      <c r="D59" s="54">
        <v>113.3</v>
      </c>
      <c r="E59">
        <v>2</v>
      </c>
      <c r="F59" s="14" t="s">
        <v>17</v>
      </c>
      <c r="G59" s="54">
        <v>113.2</v>
      </c>
      <c r="H59" s="156">
        <v>2</v>
      </c>
    </row>
    <row r="60" spans="3:8" ht="15.75">
      <c r="C60" s="14" t="s">
        <v>17</v>
      </c>
      <c r="D60" s="54">
        <v>113.2</v>
      </c>
      <c r="E60">
        <v>3</v>
      </c>
      <c r="F60" s="14" t="s">
        <v>2</v>
      </c>
      <c r="G60" s="54">
        <v>112.9</v>
      </c>
      <c r="H60" s="156">
        <v>3</v>
      </c>
    </row>
    <row r="61" spans="3:8" ht="15.75">
      <c r="C61" s="14" t="s">
        <v>2</v>
      </c>
      <c r="D61" s="54">
        <v>112.9</v>
      </c>
      <c r="E61">
        <v>4</v>
      </c>
      <c r="F61" s="14" t="s">
        <v>5</v>
      </c>
      <c r="G61" s="55">
        <v>112.7</v>
      </c>
      <c r="H61" s="156">
        <v>4</v>
      </c>
    </row>
    <row r="62" spans="3:8" ht="15.75">
      <c r="C62" s="14" t="s">
        <v>5</v>
      </c>
      <c r="D62" s="55">
        <v>112.7</v>
      </c>
      <c r="E62" s="6">
        <v>5</v>
      </c>
      <c r="F62" s="18" t="s">
        <v>1</v>
      </c>
      <c r="G62" s="32">
        <v>112.6</v>
      </c>
      <c r="H62" s="156">
        <v>5</v>
      </c>
    </row>
    <row r="63" spans="3:8" ht="15.75">
      <c r="C63" s="18" t="s">
        <v>1</v>
      </c>
      <c r="D63" s="32">
        <v>112.6</v>
      </c>
      <c r="E63">
        <v>6</v>
      </c>
      <c r="F63" s="14" t="s">
        <v>3</v>
      </c>
      <c r="G63" s="54">
        <v>112.6</v>
      </c>
      <c r="H63" s="156">
        <v>6</v>
      </c>
    </row>
    <row r="64" spans="3:8" ht="15.75">
      <c r="C64" s="14" t="s">
        <v>3</v>
      </c>
      <c r="D64" s="54">
        <v>112.6</v>
      </c>
      <c r="E64">
        <v>7</v>
      </c>
      <c r="F64" s="14" t="s">
        <v>4</v>
      </c>
      <c r="G64" s="54">
        <v>109.8</v>
      </c>
      <c r="H64" s="156">
        <v>7</v>
      </c>
    </row>
    <row r="65" spans="3:8" ht="15.75">
      <c r="C65" s="14" t="s">
        <v>4</v>
      </c>
      <c r="D65" s="54">
        <v>109.8</v>
      </c>
      <c r="E65">
        <v>8</v>
      </c>
      <c r="F65" s="14" t="s">
        <v>8</v>
      </c>
      <c r="G65" s="54">
        <v>109.7</v>
      </c>
      <c r="H65" s="156">
        <v>8</v>
      </c>
    </row>
    <row r="66" spans="3:8" ht="15.75">
      <c r="C66" s="14" t="s">
        <v>8</v>
      </c>
      <c r="D66" s="54">
        <v>109.7</v>
      </c>
      <c r="E66">
        <v>9</v>
      </c>
      <c r="F66" s="14" t="s">
        <v>11</v>
      </c>
      <c r="G66" s="54">
        <v>109.6</v>
      </c>
      <c r="H66" s="156">
        <v>9</v>
      </c>
    </row>
    <row r="67" spans="3:8" ht="15.75">
      <c r="C67" s="14" t="s">
        <v>11</v>
      </c>
      <c r="D67" s="54">
        <v>109.6</v>
      </c>
      <c r="E67">
        <v>10</v>
      </c>
      <c r="F67" s="14" t="s">
        <v>6</v>
      </c>
      <c r="G67" s="118">
        <v>108.9</v>
      </c>
      <c r="H67" s="156">
        <v>10</v>
      </c>
    </row>
    <row r="68" spans="3:8" ht="15.75">
      <c r="C68" s="14" t="s">
        <v>6</v>
      </c>
      <c r="D68" s="118">
        <v>108.9</v>
      </c>
      <c r="E68">
        <v>11</v>
      </c>
      <c r="F68" s="14" t="s">
        <v>7</v>
      </c>
      <c r="G68" s="54">
        <v>107.6</v>
      </c>
      <c r="H68" s="156">
        <v>11</v>
      </c>
    </row>
    <row r="69" spans="3:8" ht="15.75">
      <c r="C69" s="14" t="s">
        <v>7</v>
      </c>
      <c r="D69" s="54">
        <v>107.6</v>
      </c>
      <c r="E69">
        <v>12</v>
      </c>
      <c r="F69" s="14" t="s">
        <v>10</v>
      </c>
      <c r="G69" s="54">
        <v>107.5</v>
      </c>
      <c r="H69" s="156">
        <v>12</v>
      </c>
    </row>
    <row r="70" spans="3:8" ht="15.75">
      <c r="C70" s="14" t="s">
        <v>10</v>
      </c>
      <c r="D70" s="54">
        <v>107.5</v>
      </c>
      <c r="E70">
        <v>13</v>
      </c>
      <c r="F70" s="14" t="s">
        <v>14</v>
      </c>
      <c r="G70" s="54">
        <v>106.2</v>
      </c>
      <c r="H70" s="156">
        <v>13</v>
      </c>
    </row>
    <row r="71" spans="3:7" ht="15.75">
      <c r="C71" s="14" t="s">
        <v>14</v>
      </c>
      <c r="D71" s="54">
        <v>106.2</v>
      </c>
      <c r="E71">
        <v>14</v>
      </c>
      <c r="F71" s="11"/>
      <c r="G71" s="11"/>
    </row>
    <row r="73" spans="6:7" ht="15.75">
      <c r="F73" s="14" t="s">
        <v>12</v>
      </c>
      <c r="G73" s="54">
        <v>124.9</v>
      </c>
    </row>
    <row r="74" spans="6:7" ht="15.75">
      <c r="F74" s="14" t="s">
        <v>53</v>
      </c>
      <c r="G74" s="54">
        <v>120.1</v>
      </c>
    </row>
    <row r="75" spans="3:7" ht="15.75">
      <c r="C75" s="6" t="s">
        <v>70</v>
      </c>
      <c r="F75" s="14" t="s">
        <v>8</v>
      </c>
      <c r="G75" s="54">
        <v>117</v>
      </c>
    </row>
    <row r="76" spans="3:7" ht="15.75">
      <c r="C76" t="s">
        <v>78</v>
      </c>
      <c r="D76">
        <v>12577</v>
      </c>
      <c r="F76" s="14" t="s">
        <v>4</v>
      </c>
      <c r="G76" s="54">
        <v>116.5</v>
      </c>
    </row>
    <row r="77" spans="3:7" ht="15.75">
      <c r="C77" t="s">
        <v>79</v>
      </c>
      <c r="D77">
        <v>16440</v>
      </c>
      <c r="F77" s="14" t="s">
        <v>6</v>
      </c>
      <c r="G77" s="118">
        <v>116.1219107996818</v>
      </c>
    </row>
    <row r="78" spans="3:7" ht="15.75">
      <c r="C78" t="s">
        <v>80</v>
      </c>
      <c r="D78">
        <v>17392</v>
      </c>
      <c r="F78" s="18" t="s">
        <v>1</v>
      </c>
      <c r="G78" s="32">
        <v>115.4</v>
      </c>
    </row>
    <row r="79" spans="3:7" ht="15.75">
      <c r="C79" t="s">
        <v>81</v>
      </c>
      <c r="D79">
        <v>18721</v>
      </c>
      <c r="F79" s="14" t="s">
        <v>17</v>
      </c>
      <c r="G79" s="54">
        <v>114.3</v>
      </c>
    </row>
    <row r="80" spans="3:7" ht="15.75">
      <c r="C80" t="s">
        <v>83</v>
      </c>
      <c r="D80" s="165">
        <v>17975</v>
      </c>
      <c r="F80" s="14" t="s">
        <v>2</v>
      </c>
      <c r="G80" s="54">
        <v>113.5</v>
      </c>
    </row>
    <row r="81" spans="3:7" ht="15.75">
      <c r="C81" t="s">
        <v>82</v>
      </c>
      <c r="D81">
        <v>18685</v>
      </c>
      <c r="F81" s="14" t="s">
        <v>11</v>
      </c>
      <c r="G81" s="54">
        <v>113.5</v>
      </c>
    </row>
    <row r="82" spans="3:7" ht="15.75">
      <c r="C82" s="6" t="s">
        <v>77</v>
      </c>
      <c r="D82" s="163">
        <v>101790</v>
      </c>
      <c r="F82" s="14" t="s">
        <v>7</v>
      </c>
      <c r="G82" s="54">
        <v>112.5</v>
      </c>
    </row>
    <row r="83" spans="3:7" ht="15.75">
      <c r="C83" t="s">
        <v>76</v>
      </c>
      <c r="D83" s="164">
        <f>D82/6</f>
        <v>16965</v>
      </c>
      <c r="F83" s="14" t="s">
        <v>5</v>
      </c>
      <c r="G83" s="55">
        <v>110.5</v>
      </c>
    </row>
    <row r="84" spans="6:7" ht="15.75">
      <c r="F84" s="14" t="s">
        <v>14</v>
      </c>
      <c r="G84" s="54">
        <v>107.7</v>
      </c>
    </row>
    <row r="85" spans="6:7" ht="15.75">
      <c r="F85" s="14" t="s">
        <v>3</v>
      </c>
      <c r="G85" s="54">
        <v>104.3</v>
      </c>
    </row>
    <row r="86" spans="6:7" ht="15.75">
      <c r="F86" s="14" t="s">
        <v>10</v>
      </c>
      <c r="G86" s="54">
        <v>100.7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&amp;R26</oddHeader>
  </headerFooter>
  <colBreaks count="1" manualBreakCount="1">
    <brk id="1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8">
      <selection activeCell="G58" sqref="G58"/>
    </sheetView>
  </sheetViews>
  <sheetFormatPr defaultColWidth="9.33203125" defaultRowHeight="12.75"/>
  <cols>
    <col min="2" max="2" width="10.83203125" style="0" customWidth="1"/>
    <col min="3" max="3" width="21.16015625" style="0" customWidth="1"/>
    <col min="4" max="4" width="11.66015625" style="0" customWidth="1"/>
    <col min="5" max="5" width="11.33203125" style="0" customWidth="1"/>
    <col min="6" max="6" width="20.16015625" style="0" customWidth="1"/>
    <col min="7" max="7" width="11.16015625" style="0" customWidth="1"/>
    <col min="9" max="9" width="24.66015625" style="0" customWidth="1"/>
    <col min="10" max="10" width="13" style="0" customWidth="1"/>
  </cols>
  <sheetData>
    <row r="1" spans="1:14" ht="19.5" customHeight="1">
      <c r="A1" s="215" t="s">
        <v>32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51.75" customHeight="1">
      <c r="A2" s="1"/>
      <c r="B2" s="1"/>
      <c r="C2" s="11"/>
      <c r="D2" s="53" t="s">
        <v>119</v>
      </c>
      <c r="E2" s="53" t="s">
        <v>132</v>
      </c>
      <c r="F2" s="12" t="s">
        <v>28</v>
      </c>
    </row>
    <row r="3" spans="3:11" ht="19.5" customHeight="1">
      <c r="C3" s="14" t="s">
        <v>2</v>
      </c>
      <c r="D3" s="174">
        <v>15911.6</v>
      </c>
      <c r="E3" s="174">
        <v>14712.3</v>
      </c>
      <c r="F3" s="174">
        <v>108.9</v>
      </c>
      <c r="G3" s="119"/>
      <c r="I3" s="14" t="s">
        <v>10</v>
      </c>
      <c r="J3" s="174">
        <v>115.1</v>
      </c>
      <c r="K3">
        <v>1</v>
      </c>
    </row>
    <row r="4" spans="3:11" ht="19.5" customHeight="1">
      <c r="C4" s="14" t="s">
        <v>17</v>
      </c>
      <c r="D4" s="174">
        <v>12372.5</v>
      </c>
      <c r="E4" s="174">
        <v>11140.1</v>
      </c>
      <c r="F4" s="174">
        <v>111.8</v>
      </c>
      <c r="G4" s="119"/>
      <c r="I4" s="14" t="s">
        <v>6</v>
      </c>
      <c r="J4" s="174">
        <v>114.7</v>
      </c>
      <c r="K4">
        <v>2</v>
      </c>
    </row>
    <row r="5" spans="3:11" ht="19.5" customHeight="1">
      <c r="C5" s="14" t="s">
        <v>12</v>
      </c>
      <c r="D5" s="174">
        <v>11533.6</v>
      </c>
      <c r="E5" s="174">
        <v>11392.4</v>
      </c>
      <c r="F5" s="174">
        <v>107.9</v>
      </c>
      <c r="G5" s="119"/>
      <c r="I5" s="14" t="s">
        <v>8</v>
      </c>
      <c r="J5" s="174">
        <v>113.8</v>
      </c>
      <c r="K5">
        <v>3</v>
      </c>
    </row>
    <row r="6" spans="3:11" ht="19.5" customHeight="1">
      <c r="C6" s="14" t="s">
        <v>6</v>
      </c>
      <c r="D6" s="174">
        <v>16965.2</v>
      </c>
      <c r="E6" s="174">
        <v>14886.6</v>
      </c>
      <c r="F6" s="174">
        <v>114.7</v>
      </c>
      <c r="G6" s="119"/>
      <c r="I6" s="14" t="s">
        <v>53</v>
      </c>
      <c r="J6" s="174">
        <v>112.7</v>
      </c>
      <c r="K6">
        <v>4</v>
      </c>
    </row>
    <row r="7" spans="3:11" ht="19.5" customHeight="1">
      <c r="C7" s="18" t="s">
        <v>1</v>
      </c>
      <c r="D7" s="178">
        <v>13785.1</v>
      </c>
      <c r="E7" s="178">
        <v>12865.4</v>
      </c>
      <c r="F7" s="178">
        <v>109.1</v>
      </c>
      <c r="G7" s="119"/>
      <c r="I7" s="14" t="s">
        <v>17</v>
      </c>
      <c r="J7" s="174">
        <v>111.8</v>
      </c>
      <c r="K7">
        <v>5</v>
      </c>
    </row>
    <row r="8" spans="3:11" ht="19.5" customHeight="1">
      <c r="C8" s="14" t="s">
        <v>4</v>
      </c>
      <c r="D8" s="174">
        <v>12619</v>
      </c>
      <c r="E8" s="174">
        <v>11313</v>
      </c>
      <c r="F8" s="174">
        <v>111</v>
      </c>
      <c r="G8" s="119"/>
      <c r="I8" s="14" t="s">
        <v>7</v>
      </c>
      <c r="J8" s="174">
        <v>111.1</v>
      </c>
      <c r="K8">
        <v>6</v>
      </c>
    </row>
    <row r="9" spans="3:11" ht="19.5" customHeight="1">
      <c r="C9" s="14" t="s">
        <v>14</v>
      </c>
      <c r="D9" s="174">
        <v>16723.6</v>
      </c>
      <c r="E9" s="174">
        <v>15233.2</v>
      </c>
      <c r="F9" s="174">
        <v>110.9</v>
      </c>
      <c r="G9" s="119"/>
      <c r="I9" s="14" t="s">
        <v>4</v>
      </c>
      <c r="J9" s="174">
        <v>111</v>
      </c>
      <c r="K9">
        <v>7</v>
      </c>
    </row>
    <row r="10" spans="3:11" ht="19.5" customHeight="1">
      <c r="C10" s="14" t="s">
        <v>7</v>
      </c>
      <c r="D10" s="174">
        <v>13133.8</v>
      </c>
      <c r="E10" s="174">
        <v>12083.9</v>
      </c>
      <c r="F10" s="174">
        <v>111.1</v>
      </c>
      <c r="G10" s="119"/>
      <c r="I10" s="14" t="s">
        <v>14</v>
      </c>
      <c r="J10" s="174">
        <v>110.9</v>
      </c>
      <c r="K10">
        <v>8</v>
      </c>
    </row>
    <row r="11" spans="3:11" ht="19.5" customHeight="1">
      <c r="C11" s="14" t="s">
        <v>8</v>
      </c>
      <c r="D11" s="174">
        <v>16297.2</v>
      </c>
      <c r="E11" s="174">
        <v>14044.3</v>
      </c>
      <c r="F11" s="174">
        <v>113.8</v>
      </c>
      <c r="G11" s="119"/>
      <c r="I11" s="14" t="s">
        <v>5</v>
      </c>
      <c r="J11" s="174">
        <v>110.8</v>
      </c>
      <c r="K11">
        <v>9</v>
      </c>
    </row>
    <row r="12" spans="3:11" ht="19.5" customHeight="1">
      <c r="C12" s="14" t="s">
        <v>3</v>
      </c>
      <c r="D12" s="174">
        <v>14755.2</v>
      </c>
      <c r="E12" s="174">
        <v>13394.8</v>
      </c>
      <c r="F12" s="174">
        <v>110.1</v>
      </c>
      <c r="G12" s="119"/>
      <c r="I12" s="14" t="s">
        <v>3</v>
      </c>
      <c r="J12" s="174">
        <v>110.1</v>
      </c>
      <c r="K12">
        <v>10</v>
      </c>
    </row>
    <row r="13" spans="3:11" ht="19.5" customHeight="1">
      <c r="C13" s="14" t="s">
        <v>11</v>
      </c>
      <c r="D13" s="174">
        <v>14120.2</v>
      </c>
      <c r="E13" s="174">
        <v>13070.2</v>
      </c>
      <c r="F13" s="174">
        <v>109.6</v>
      </c>
      <c r="G13" s="119"/>
      <c r="I13" s="14" t="s">
        <v>11</v>
      </c>
      <c r="J13" s="174">
        <v>109.6</v>
      </c>
      <c r="K13">
        <v>11</v>
      </c>
    </row>
    <row r="14" spans="3:11" ht="19.5" customHeight="1">
      <c r="C14" s="14" t="s">
        <v>5</v>
      </c>
      <c r="D14" s="174">
        <v>16204.9</v>
      </c>
      <c r="E14" s="174">
        <v>14714.2</v>
      </c>
      <c r="F14" s="174">
        <v>110.8</v>
      </c>
      <c r="G14" s="119"/>
      <c r="I14" s="18" t="s">
        <v>1</v>
      </c>
      <c r="J14" s="178">
        <v>109.1</v>
      </c>
      <c r="K14">
        <v>12</v>
      </c>
    </row>
    <row r="15" spans="3:11" ht="19.5" customHeight="1">
      <c r="C15" s="14" t="s">
        <v>53</v>
      </c>
      <c r="D15" s="174">
        <v>14218</v>
      </c>
      <c r="E15" s="174">
        <v>12799.1</v>
      </c>
      <c r="F15" s="174">
        <v>112.7</v>
      </c>
      <c r="G15" s="119"/>
      <c r="I15" s="14" t="s">
        <v>2</v>
      </c>
      <c r="J15" s="174">
        <v>108.9</v>
      </c>
      <c r="K15">
        <v>13</v>
      </c>
    </row>
    <row r="16" spans="3:11" ht="19.5" customHeight="1">
      <c r="C16" s="14" t="s">
        <v>10</v>
      </c>
      <c r="D16" s="174">
        <v>13153.8</v>
      </c>
      <c r="E16" s="174">
        <v>11519.5</v>
      </c>
      <c r="F16" s="174">
        <v>115.1</v>
      </c>
      <c r="G16" s="119"/>
      <c r="I16" s="14" t="s">
        <v>12</v>
      </c>
      <c r="J16" s="174">
        <v>107.9</v>
      </c>
      <c r="K16"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6</v>
      </c>
      <c r="D41" s="174">
        <v>16965.2</v>
      </c>
      <c r="E41">
        <v>1</v>
      </c>
      <c r="F41" s="14" t="s">
        <v>6</v>
      </c>
      <c r="G41" s="174">
        <v>17</v>
      </c>
      <c r="H41" s="130">
        <v>20.593</v>
      </c>
      <c r="I41" s="14" t="s">
        <v>14</v>
      </c>
      <c r="J41" s="174">
        <v>15233.2</v>
      </c>
      <c r="K41">
        <v>1</v>
      </c>
    </row>
    <row r="42" spans="3:11" ht="15.75">
      <c r="C42" s="14" t="s">
        <v>14</v>
      </c>
      <c r="D42" s="174">
        <v>16723.6</v>
      </c>
      <c r="E42">
        <v>2</v>
      </c>
      <c r="F42" s="14" t="s">
        <v>14</v>
      </c>
      <c r="G42" s="174">
        <v>16.7</v>
      </c>
      <c r="H42" s="130">
        <v>20.593</v>
      </c>
      <c r="I42" s="14" t="s">
        <v>6</v>
      </c>
      <c r="J42" s="174">
        <v>14886.6</v>
      </c>
      <c r="K42">
        <v>2</v>
      </c>
    </row>
    <row r="43" spans="3:11" ht="15.75">
      <c r="C43" s="14" t="s">
        <v>8</v>
      </c>
      <c r="D43" s="174">
        <v>16297.2</v>
      </c>
      <c r="E43">
        <v>3</v>
      </c>
      <c r="F43" s="14" t="s">
        <v>8</v>
      </c>
      <c r="G43" s="174">
        <v>16.3</v>
      </c>
      <c r="H43" s="130">
        <v>20.593</v>
      </c>
      <c r="I43" s="14" t="s">
        <v>5</v>
      </c>
      <c r="J43" s="174">
        <v>14714.2</v>
      </c>
      <c r="K43">
        <v>3</v>
      </c>
    </row>
    <row r="44" spans="3:11" ht="15.75">
      <c r="C44" s="14" t="s">
        <v>5</v>
      </c>
      <c r="D44" s="174">
        <v>16204.9</v>
      </c>
      <c r="E44">
        <v>4</v>
      </c>
      <c r="F44" s="14" t="s">
        <v>5</v>
      </c>
      <c r="G44" s="174">
        <v>16.2</v>
      </c>
      <c r="H44" s="130">
        <v>20.593</v>
      </c>
      <c r="I44" s="14" t="s">
        <v>2</v>
      </c>
      <c r="J44" s="174">
        <v>14712.3</v>
      </c>
      <c r="K44">
        <v>4</v>
      </c>
    </row>
    <row r="45" spans="3:11" ht="15.75">
      <c r="C45" s="14" t="s">
        <v>2</v>
      </c>
      <c r="D45" s="174">
        <v>15911.6</v>
      </c>
      <c r="E45">
        <v>5</v>
      </c>
      <c r="F45" s="14" t="s">
        <v>2</v>
      </c>
      <c r="G45" s="174">
        <v>15.9</v>
      </c>
      <c r="H45" s="130">
        <v>20.593</v>
      </c>
      <c r="I45" s="14" t="s">
        <v>8</v>
      </c>
      <c r="J45" s="174">
        <v>14044.3</v>
      </c>
      <c r="K45">
        <v>5</v>
      </c>
    </row>
    <row r="46" spans="3:11" ht="15.75">
      <c r="C46" s="14" t="s">
        <v>3</v>
      </c>
      <c r="D46" s="174">
        <v>14755.2</v>
      </c>
      <c r="E46">
        <v>6</v>
      </c>
      <c r="F46" s="14" t="s">
        <v>3</v>
      </c>
      <c r="G46" s="174">
        <v>14.8</v>
      </c>
      <c r="H46" s="130">
        <v>20.593</v>
      </c>
      <c r="I46" s="14" t="s">
        <v>3</v>
      </c>
      <c r="J46" s="174">
        <v>13394.8</v>
      </c>
      <c r="K46">
        <v>6</v>
      </c>
    </row>
    <row r="47" spans="3:11" ht="15.75">
      <c r="C47" s="14" t="s">
        <v>53</v>
      </c>
      <c r="D47" s="174">
        <v>14218</v>
      </c>
      <c r="E47">
        <v>7</v>
      </c>
      <c r="F47" s="14" t="s">
        <v>53</v>
      </c>
      <c r="G47" s="174">
        <v>14.2</v>
      </c>
      <c r="H47" s="130">
        <v>20.593</v>
      </c>
      <c r="I47" s="14" t="s">
        <v>11</v>
      </c>
      <c r="J47" s="174">
        <v>13070.2</v>
      </c>
      <c r="K47">
        <v>7</v>
      </c>
    </row>
    <row r="48" spans="3:11" ht="15.75">
      <c r="C48" s="14" t="s">
        <v>11</v>
      </c>
      <c r="D48" s="174">
        <v>14120.2</v>
      </c>
      <c r="E48">
        <v>8</v>
      </c>
      <c r="F48" s="14" t="s">
        <v>11</v>
      </c>
      <c r="G48" s="174">
        <v>14.1</v>
      </c>
      <c r="H48" s="130">
        <v>20.593</v>
      </c>
      <c r="I48" s="18" t="s">
        <v>1</v>
      </c>
      <c r="J48" s="178">
        <v>12865.4</v>
      </c>
      <c r="K48">
        <v>8</v>
      </c>
    </row>
    <row r="49" spans="3:11" ht="15.75">
      <c r="C49" s="18" t="s">
        <v>1</v>
      </c>
      <c r="D49" s="178">
        <v>13785.1</v>
      </c>
      <c r="E49">
        <v>9</v>
      </c>
      <c r="F49" s="18" t="s">
        <v>1</v>
      </c>
      <c r="G49" s="178">
        <v>13.8</v>
      </c>
      <c r="H49" s="130">
        <v>20.593</v>
      </c>
      <c r="I49" s="14" t="s">
        <v>53</v>
      </c>
      <c r="J49" s="174">
        <v>12799.1</v>
      </c>
      <c r="K49">
        <v>9</v>
      </c>
    </row>
    <row r="50" spans="3:11" ht="15.75">
      <c r="C50" s="14" t="s">
        <v>10</v>
      </c>
      <c r="D50" s="174">
        <v>13153.8</v>
      </c>
      <c r="E50">
        <v>10</v>
      </c>
      <c r="F50" s="14" t="s">
        <v>10</v>
      </c>
      <c r="G50" s="174">
        <v>13.2</v>
      </c>
      <c r="H50" s="130">
        <v>20.593</v>
      </c>
      <c r="I50" s="14" t="s">
        <v>7</v>
      </c>
      <c r="J50" s="174">
        <v>12083.9</v>
      </c>
      <c r="K50">
        <v>10</v>
      </c>
    </row>
    <row r="51" spans="3:11" ht="15.75">
      <c r="C51" s="14" t="s">
        <v>7</v>
      </c>
      <c r="D51" s="174">
        <v>13133.8</v>
      </c>
      <c r="E51">
        <v>11</v>
      </c>
      <c r="F51" s="14" t="s">
        <v>7</v>
      </c>
      <c r="G51" s="174">
        <v>13.1</v>
      </c>
      <c r="H51" s="130">
        <v>20.593</v>
      </c>
      <c r="I51" s="14" t="s">
        <v>10</v>
      </c>
      <c r="J51" s="174">
        <v>11519.5</v>
      </c>
      <c r="K51">
        <v>11</v>
      </c>
    </row>
    <row r="52" spans="3:11" ht="15.75">
      <c r="C52" s="14" t="s">
        <v>4</v>
      </c>
      <c r="D52" s="174">
        <v>12619</v>
      </c>
      <c r="E52">
        <v>12</v>
      </c>
      <c r="F52" s="14" t="s">
        <v>4</v>
      </c>
      <c r="G52" s="174">
        <v>12.6</v>
      </c>
      <c r="H52" s="130">
        <v>20.593</v>
      </c>
      <c r="I52" s="14" t="s">
        <v>12</v>
      </c>
      <c r="J52" s="174">
        <v>11392.4</v>
      </c>
      <c r="K52">
        <v>12</v>
      </c>
    </row>
    <row r="53" spans="3:11" ht="15.75">
      <c r="C53" s="14" t="s">
        <v>17</v>
      </c>
      <c r="D53" s="174">
        <v>12372.5</v>
      </c>
      <c r="E53">
        <v>13</v>
      </c>
      <c r="F53" s="14" t="s">
        <v>17</v>
      </c>
      <c r="G53" s="174">
        <v>12.4</v>
      </c>
      <c r="H53" s="130">
        <v>20.593</v>
      </c>
      <c r="I53" s="14" t="s">
        <v>4</v>
      </c>
      <c r="J53" s="174">
        <v>11313</v>
      </c>
      <c r="K53">
        <v>13</v>
      </c>
    </row>
    <row r="54" spans="3:11" ht="15.75">
      <c r="C54" s="14" t="s">
        <v>12</v>
      </c>
      <c r="D54" s="174">
        <v>11533.6</v>
      </c>
      <c r="E54">
        <v>14</v>
      </c>
      <c r="F54" s="14" t="s">
        <v>12</v>
      </c>
      <c r="G54" s="174">
        <v>11.5</v>
      </c>
      <c r="H54" s="130">
        <v>20.593</v>
      </c>
      <c r="I54" s="14" t="s">
        <v>17</v>
      </c>
      <c r="J54" s="174">
        <v>11140.1</v>
      </c>
      <c r="K54">
        <v>14</v>
      </c>
    </row>
    <row r="56" ht="12.75">
      <c r="G56">
        <f>G55/14</f>
        <v>0</v>
      </c>
    </row>
    <row r="57" spans="3:4" ht="15.75">
      <c r="C57" s="73" t="s">
        <v>8</v>
      </c>
      <c r="D57" s="43">
        <v>122.2</v>
      </c>
    </row>
    <row r="58" spans="3:7" ht="15.75">
      <c r="C58" s="73" t="s">
        <v>6</v>
      </c>
      <c r="D58" s="54">
        <v>110.9</v>
      </c>
      <c r="G58" s="34">
        <f>D41/D54</f>
        <v>1.4709370881598114</v>
      </c>
    </row>
    <row r="59" spans="3:4" ht="15.75">
      <c r="C59" s="73" t="s">
        <v>7</v>
      </c>
      <c r="D59" s="57">
        <v>110.7</v>
      </c>
    </row>
    <row r="60" spans="3:4" ht="15.75">
      <c r="C60" s="73" t="s">
        <v>10</v>
      </c>
      <c r="D60" s="55">
        <v>110.7</v>
      </c>
    </row>
    <row r="61" spans="3:5" ht="15.75">
      <c r="C61" s="14" t="s">
        <v>17</v>
      </c>
      <c r="D61" s="54">
        <v>109.6</v>
      </c>
      <c r="E61">
        <v>9.6</v>
      </c>
    </row>
    <row r="62" spans="3:4" ht="15.75">
      <c r="C62" s="14" t="s">
        <v>53</v>
      </c>
      <c r="D62" s="54">
        <v>109.4</v>
      </c>
    </row>
    <row r="63" spans="3:4" ht="15.75">
      <c r="C63" s="14" t="s">
        <v>3</v>
      </c>
      <c r="D63" s="55">
        <v>109.1</v>
      </c>
    </row>
    <row r="64" spans="3:4" ht="15.75">
      <c r="C64" s="14" t="s">
        <v>11</v>
      </c>
      <c r="D64" s="43">
        <v>108.2</v>
      </c>
    </row>
    <row r="65" spans="3:4" ht="15.75">
      <c r="C65" s="14" t="s">
        <v>12</v>
      </c>
      <c r="D65" s="54">
        <v>107.9</v>
      </c>
    </row>
    <row r="66" spans="3:4" ht="15.75">
      <c r="C66" s="14" t="s">
        <v>14</v>
      </c>
      <c r="D66" s="54">
        <v>107.7</v>
      </c>
    </row>
    <row r="67" spans="3:4" ht="15.75">
      <c r="C67" s="14" t="s">
        <v>4</v>
      </c>
      <c r="D67" s="55">
        <v>107.6</v>
      </c>
    </row>
    <row r="68" spans="3:4" ht="15.75">
      <c r="C68" s="14" t="s">
        <v>2</v>
      </c>
      <c r="D68" s="54">
        <v>107</v>
      </c>
    </row>
    <row r="69" spans="3:4" ht="15.75">
      <c r="C69" s="18" t="s">
        <v>1</v>
      </c>
      <c r="D69" s="32">
        <v>105.3</v>
      </c>
    </row>
    <row r="70" spans="3:4" ht="15.75">
      <c r="C70" s="14" t="s">
        <v>5</v>
      </c>
      <c r="D70" s="54">
        <v>104.2</v>
      </c>
    </row>
    <row r="71" spans="3:4" ht="12.75">
      <c r="C71" s="11"/>
      <c r="D71" s="11"/>
    </row>
    <row r="75" ht="12.75">
      <c r="D75">
        <v>17119</v>
      </c>
    </row>
    <row r="76" ht="12.75">
      <c r="D76">
        <v>17098</v>
      </c>
    </row>
    <row r="77" ht="12.75">
      <c r="D77">
        <f>SUM(D75:D76)/2</f>
        <v>17108.5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&amp;R27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I27" sqref="I27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21.16015625" style="0" customWidth="1"/>
    <col min="4" max="4" width="15.66015625" style="0" customWidth="1"/>
    <col min="5" max="5" width="16" style="0" customWidth="1"/>
    <col min="6" max="6" width="15.66015625" style="0" customWidth="1"/>
    <col min="7" max="7" width="11" style="0" customWidth="1"/>
    <col min="8" max="8" width="9.66015625" style="0" customWidth="1"/>
    <col min="9" max="9" width="16.66015625" style="0" customWidth="1"/>
    <col min="10" max="10" width="19.33203125" style="0" customWidth="1"/>
    <col min="13" max="13" width="22.16015625" style="0" customWidth="1"/>
  </cols>
  <sheetData>
    <row r="1" spans="1:14" ht="43.5" customHeight="1">
      <c r="A1" s="215" t="s">
        <v>47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51" customHeight="1">
      <c r="A2" s="1"/>
      <c r="B2" s="1"/>
      <c r="C2" s="173"/>
      <c r="D2" s="53" t="s">
        <v>106</v>
      </c>
      <c r="E2" s="53" t="s">
        <v>107</v>
      </c>
      <c r="F2" s="12" t="s">
        <v>101</v>
      </c>
    </row>
    <row r="3" spans="3:13" ht="19.5" customHeight="1">
      <c r="C3" s="14" t="s">
        <v>2</v>
      </c>
      <c r="D3" s="71">
        <v>114</v>
      </c>
      <c r="E3" s="54">
        <v>96.6</v>
      </c>
      <c r="F3" s="139">
        <f>D3-E3</f>
        <v>17.400000000000006</v>
      </c>
      <c r="G3" s="34"/>
      <c r="H3" s="34"/>
      <c r="I3" s="34"/>
      <c r="J3" s="14"/>
      <c r="K3" s="34">
        <f>D3/100</f>
        <v>1.14</v>
      </c>
      <c r="L3">
        <f>D3*E3/100</f>
        <v>110.124</v>
      </c>
      <c r="M3" s="66"/>
    </row>
    <row r="4" spans="3:13" ht="19.5" customHeight="1">
      <c r="C4" s="14" t="s">
        <v>17</v>
      </c>
      <c r="D4" s="71">
        <v>116.2</v>
      </c>
      <c r="E4" s="54">
        <v>97.6</v>
      </c>
      <c r="F4" s="139">
        <f aca="true" t="shared" si="0" ref="F4:F16">D4-E4</f>
        <v>18.60000000000001</v>
      </c>
      <c r="G4" s="34"/>
      <c r="H4" s="34"/>
      <c r="I4" s="34"/>
      <c r="J4" s="14"/>
      <c r="K4" s="34">
        <f>E3/100</f>
        <v>0.966</v>
      </c>
      <c r="M4" s="66"/>
    </row>
    <row r="5" spans="3:13" ht="19.5" customHeight="1">
      <c r="C5" s="14" t="s">
        <v>12</v>
      </c>
      <c r="D5" s="71">
        <v>121.3</v>
      </c>
      <c r="E5" s="54">
        <v>90.1</v>
      </c>
      <c r="F5" s="139">
        <f t="shared" si="0"/>
        <v>31.200000000000003</v>
      </c>
      <c r="G5" s="34"/>
      <c r="H5" s="34"/>
      <c r="I5" s="34"/>
      <c r="J5" s="14"/>
      <c r="K5" s="34">
        <f>K3*K4*100</f>
        <v>110.12399999999998</v>
      </c>
      <c r="M5" s="66"/>
    </row>
    <row r="6" spans="3:13" ht="19.5" customHeight="1">
      <c r="C6" s="14" t="s">
        <v>6</v>
      </c>
      <c r="D6" s="103">
        <v>108.1</v>
      </c>
      <c r="E6" s="54">
        <v>91.5</v>
      </c>
      <c r="F6" s="139">
        <f t="shared" si="0"/>
        <v>16.599999999999994</v>
      </c>
      <c r="G6" s="34"/>
      <c r="H6" s="34"/>
      <c r="I6" s="34"/>
      <c r="J6" s="14"/>
      <c r="K6" s="34"/>
      <c r="M6" s="66"/>
    </row>
    <row r="7" spans="3:13" ht="19.5" customHeight="1">
      <c r="C7" s="18" t="s">
        <v>1</v>
      </c>
      <c r="D7" s="187">
        <v>120.1</v>
      </c>
      <c r="E7" s="32">
        <v>92.1</v>
      </c>
      <c r="F7" s="139">
        <f t="shared" si="0"/>
        <v>28</v>
      </c>
      <c r="G7" s="34"/>
      <c r="H7" s="34"/>
      <c r="I7" s="34"/>
      <c r="J7" s="14"/>
      <c r="K7" s="34"/>
      <c r="M7" s="67"/>
    </row>
    <row r="8" spans="3:13" ht="19.5" customHeight="1">
      <c r="C8" s="14" t="s">
        <v>4</v>
      </c>
      <c r="D8" s="71">
        <v>114.8</v>
      </c>
      <c r="E8" s="54">
        <v>72.6</v>
      </c>
      <c r="F8" s="139">
        <f t="shared" si="0"/>
        <v>42.2</v>
      </c>
      <c r="G8" s="34"/>
      <c r="H8" s="34"/>
      <c r="I8" s="34"/>
      <c r="J8" s="14"/>
      <c r="K8" s="34"/>
      <c r="M8" s="66"/>
    </row>
    <row r="9" spans="3:13" ht="19.5" customHeight="1">
      <c r="C9" s="14" t="s">
        <v>14</v>
      </c>
      <c r="D9" s="71">
        <v>118.3</v>
      </c>
      <c r="E9" s="54">
        <v>90</v>
      </c>
      <c r="F9" s="139">
        <f t="shared" si="0"/>
        <v>28.299999999999997</v>
      </c>
      <c r="G9" s="34"/>
      <c r="H9" s="34"/>
      <c r="I9" s="34"/>
      <c r="J9" s="14"/>
      <c r="K9" s="34"/>
      <c r="M9" s="66"/>
    </row>
    <row r="10" spans="3:13" ht="19.5" customHeight="1">
      <c r="C10" s="14" t="s">
        <v>7</v>
      </c>
      <c r="D10" s="71">
        <v>109.2</v>
      </c>
      <c r="E10" s="54">
        <v>84.1</v>
      </c>
      <c r="F10" s="139">
        <f t="shared" si="0"/>
        <v>25.10000000000001</v>
      </c>
      <c r="G10" s="34"/>
      <c r="H10" s="34"/>
      <c r="I10" s="34"/>
      <c r="J10" s="14"/>
      <c r="K10" s="34"/>
      <c r="M10" s="66"/>
    </row>
    <row r="11" spans="3:13" ht="19.5" customHeight="1">
      <c r="C11" s="14" t="s">
        <v>8</v>
      </c>
      <c r="D11" s="103">
        <v>113.6</v>
      </c>
      <c r="E11" s="54">
        <v>75.6</v>
      </c>
      <c r="F11" s="139">
        <f t="shared" si="0"/>
        <v>38</v>
      </c>
      <c r="G11" s="34"/>
      <c r="H11" s="34"/>
      <c r="I11" s="34"/>
      <c r="J11" s="14"/>
      <c r="K11" s="34"/>
      <c r="M11" s="66"/>
    </row>
    <row r="12" spans="3:13" ht="19.5" customHeight="1">
      <c r="C12" s="14" t="s">
        <v>3</v>
      </c>
      <c r="D12" s="71">
        <v>106.4</v>
      </c>
      <c r="E12" s="54">
        <v>92</v>
      </c>
      <c r="F12" s="139">
        <f t="shared" si="0"/>
        <v>14.400000000000006</v>
      </c>
      <c r="G12" s="34"/>
      <c r="H12" s="34"/>
      <c r="I12" s="34"/>
      <c r="J12" s="14"/>
      <c r="K12" s="34"/>
      <c r="M12" s="66"/>
    </row>
    <row r="13" spans="3:13" ht="19.5" customHeight="1">
      <c r="C13" s="14" t="s">
        <v>11</v>
      </c>
      <c r="D13" s="71">
        <v>111</v>
      </c>
      <c r="E13" s="54">
        <v>87.1</v>
      </c>
      <c r="F13" s="139">
        <f t="shared" si="0"/>
        <v>23.900000000000006</v>
      </c>
      <c r="G13" s="34"/>
      <c r="H13" s="34"/>
      <c r="I13" s="34"/>
      <c r="J13" s="14"/>
      <c r="K13" s="34"/>
      <c r="M13" s="66"/>
    </row>
    <row r="14" spans="3:13" ht="19.5" customHeight="1">
      <c r="C14" s="14" t="s">
        <v>5</v>
      </c>
      <c r="D14" s="103">
        <v>115.6</v>
      </c>
      <c r="E14" s="54">
        <v>72.5</v>
      </c>
      <c r="F14" s="139">
        <f t="shared" si="0"/>
        <v>43.099999999999994</v>
      </c>
      <c r="G14" s="34"/>
      <c r="H14" s="34"/>
      <c r="I14" s="34"/>
      <c r="J14" s="14"/>
      <c r="K14" s="34"/>
      <c r="M14" s="66"/>
    </row>
    <row r="15" spans="3:13" ht="19.5" customHeight="1">
      <c r="C15" s="14" t="s">
        <v>53</v>
      </c>
      <c r="D15" s="71">
        <v>108.9</v>
      </c>
      <c r="E15" s="54">
        <v>90.1</v>
      </c>
      <c r="F15" s="139">
        <f t="shared" si="0"/>
        <v>18.80000000000001</v>
      </c>
      <c r="G15" s="34"/>
      <c r="H15" s="34"/>
      <c r="I15" s="34"/>
      <c r="J15" s="14"/>
      <c r="K15" s="34"/>
      <c r="M15" s="66"/>
    </row>
    <row r="16" spans="3:13" ht="19.5" customHeight="1">
      <c r="C16" s="14" t="s">
        <v>10</v>
      </c>
      <c r="D16" s="103">
        <v>123.1</v>
      </c>
      <c r="E16" s="54">
        <v>84.4</v>
      </c>
      <c r="F16" s="139">
        <f t="shared" si="0"/>
        <v>38.69999999999999</v>
      </c>
      <c r="G16" s="34"/>
      <c r="H16" s="34"/>
      <c r="I16" s="34"/>
      <c r="J16" s="14"/>
      <c r="K16" s="34"/>
      <c r="M16" s="66"/>
    </row>
    <row r="17" ht="19.5" customHeight="1">
      <c r="M17" s="28"/>
    </row>
    <row r="18" ht="19.5" customHeight="1">
      <c r="M18" s="2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74</v>
      </c>
      <c r="K40" t="s">
        <v>16</v>
      </c>
    </row>
    <row r="41" spans="1:11" ht="15.75">
      <c r="A41">
        <f>100-H41</f>
        <v>-8.200000000000003</v>
      </c>
      <c r="B41" s="34">
        <f>100-D41</f>
        <v>-23.099999999999994</v>
      </c>
      <c r="C41" s="14" t="s">
        <v>10</v>
      </c>
      <c r="D41" s="103">
        <v>123.1</v>
      </c>
      <c r="E41">
        <v>1</v>
      </c>
      <c r="F41" s="14" t="s">
        <v>10</v>
      </c>
      <c r="G41" s="103">
        <v>123.1</v>
      </c>
      <c r="H41" s="128">
        <v>108.2</v>
      </c>
      <c r="I41" s="14" t="s">
        <v>17</v>
      </c>
      <c r="J41" s="54">
        <v>97.6</v>
      </c>
      <c r="K41">
        <v>1</v>
      </c>
    </row>
    <row r="42" spans="2:11" ht="31.5">
      <c r="B42" s="34">
        <f aca="true" t="shared" si="1" ref="B42:B54">100-D42</f>
        <v>-21.299999999999997</v>
      </c>
      <c r="C42" s="14" t="s">
        <v>12</v>
      </c>
      <c r="D42" s="71">
        <v>121.3</v>
      </c>
      <c r="E42">
        <v>2</v>
      </c>
      <c r="F42" s="14" t="s">
        <v>12</v>
      </c>
      <c r="G42" s="71">
        <v>121.3</v>
      </c>
      <c r="H42" s="128">
        <v>108.2</v>
      </c>
      <c r="I42" s="14" t="s">
        <v>2</v>
      </c>
      <c r="J42" s="54">
        <v>96.6</v>
      </c>
      <c r="K42">
        <v>2</v>
      </c>
    </row>
    <row r="43" spans="2:11" ht="15.75">
      <c r="B43" s="34">
        <f t="shared" si="1"/>
        <v>-20.099999999999994</v>
      </c>
      <c r="C43" s="18" t="s">
        <v>1</v>
      </c>
      <c r="D43" s="187">
        <v>120.1</v>
      </c>
      <c r="E43">
        <v>3</v>
      </c>
      <c r="F43" s="18" t="s">
        <v>1</v>
      </c>
      <c r="G43" s="187">
        <v>120.1</v>
      </c>
      <c r="H43" s="128">
        <v>108.2</v>
      </c>
      <c r="I43" s="18" t="s">
        <v>1</v>
      </c>
      <c r="J43" s="193">
        <v>92.1</v>
      </c>
      <c r="K43">
        <v>3</v>
      </c>
    </row>
    <row r="44" spans="2:11" ht="31.5">
      <c r="B44" s="34">
        <f t="shared" si="1"/>
        <v>-18.299999999999997</v>
      </c>
      <c r="C44" s="14" t="s">
        <v>14</v>
      </c>
      <c r="D44" s="71">
        <v>118.3</v>
      </c>
      <c r="E44">
        <v>4</v>
      </c>
      <c r="F44" s="14" t="s">
        <v>14</v>
      </c>
      <c r="G44" s="71">
        <v>118.3</v>
      </c>
      <c r="H44" s="128">
        <v>108.2</v>
      </c>
      <c r="I44" s="14" t="s">
        <v>3</v>
      </c>
      <c r="J44" s="54">
        <v>92</v>
      </c>
      <c r="K44">
        <v>4</v>
      </c>
    </row>
    <row r="45" spans="2:11" ht="15.75">
      <c r="B45" s="34">
        <f t="shared" si="1"/>
        <v>-16.200000000000003</v>
      </c>
      <c r="C45" s="14" t="s">
        <v>17</v>
      </c>
      <c r="D45" s="71">
        <v>116.2</v>
      </c>
      <c r="E45">
        <v>5</v>
      </c>
      <c r="F45" s="14" t="s">
        <v>17</v>
      </c>
      <c r="G45" s="71">
        <v>116.2</v>
      </c>
      <c r="H45" s="128">
        <v>108.2</v>
      </c>
      <c r="I45" s="14" t="s">
        <v>6</v>
      </c>
      <c r="J45" s="54">
        <v>91.5</v>
      </c>
      <c r="K45">
        <v>5</v>
      </c>
    </row>
    <row r="46" spans="2:11" ht="15.75">
      <c r="B46" s="34">
        <f t="shared" si="1"/>
        <v>-15.599999999999994</v>
      </c>
      <c r="C46" s="14" t="s">
        <v>5</v>
      </c>
      <c r="D46" s="103">
        <v>115.6</v>
      </c>
      <c r="E46">
        <v>6</v>
      </c>
      <c r="F46" s="14" t="s">
        <v>5</v>
      </c>
      <c r="G46" s="103">
        <v>115.6</v>
      </c>
      <c r="H46" s="128">
        <v>108.2</v>
      </c>
      <c r="I46" s="14" t="s">
        <v>12</v>
      </c>
      <c r="J46" s="54">
        <v>90.1</v>
      </c>
      <c r="K46">
        <v>6</v>
      </c>
    </row>
    <row r="47" spans="2:11" ht="12.75" customHeight="1">
      <c r="B47" s="34">
        <f t="shared" si="1"/>
        <v>-14.799999999999997</v>
      </c>
      <c r="C47" s="14" t="s">
        <v>4</v>
      </c>
      <c r="D47" s="71">
        <v>114.8</v>
      </c>
      <c r="E47">
        <v>7</v>
      </c>
      <c r="F47" s="14" t="s">
        <v>4</v>
      </c>
      <c r="G47" s="71">
        <v>114.8</v>
      </c>
      <c r="H47" s="128">
        <v>108.2</v>
      </c>
      <c r="I47" s="14" t="s">
        <v>53</v>
      </c>
      <c r="J47" s="54">
        <v>90.1</v>
      </c>
      <c r="K47">
        <v>6</v>
      </c>
    </row>
    <row r="48" spans="2:11" ht="31.5">
      <c r="B48" s="34">
        <f t="shared" si="1"/>
        <v>-14</v>
      </c>
      <c r="C48" s="14" t="s">
        <v>2</v>
      </c>
      <c r="D48" s="71">
        <v>114</v>
      </c>
      <c r="E48">
        <v>8</v>
      </c>
      <c r="F48" s="14" t="s">
        <v>2</v>
      </c>
      <c r="G48" s="71">
        <v>114</v>
      </c>
      <c r="H48" s="128">
        <v>108.2</v>
      </c>
      <c r="I48" s="14" t="s">
        <v>14</v>
      </c>
      <c r="J48" s="54">
        <v>90</v>
      </c>
      <c r="K48">
        <v>7</v>
      </c>
    </row>
    <row r="49" spans="2:11" ht="13.5" customHeight="1">
      <c r="B49" s="34">
        <f t="shared" si="1"/>
        <v>-13.599999999999994</v>
      </c>
      <c r="C49" s="14" t="s">
        <v>8</v>
      </c>
      <c r="D49" s="103">
        <v>113.6</v>
      </c>
      <c r="E49">
        <v>9</v>
      </c>
      <c r="F49" s="14" t="s">
        <v>8</v>
      </c>
      <c r="G49" s="103">
        <v>113.6</v>
      </c>
      <c r="H49" s="128">
        <v>108.2</v>
      </c>
      <c r="I49" s="14" t="s">
        <v>11</v>
      </c>
      <c r="J49" s="54">
        <v>87.1</v>
      </c>
      <c r="K49">
        <v>8</v>
      </c>
    </row>
    <row r="50" spans="2:11" ht="15.75">
      <c r="B50" s="34">
        <f t="shared" si="1"/>
        <v>-11</v>
      </c>
      <c r="C50" s="14" t="s">
        <v>11</v>
      </c>
      <c r="D50" s="71">
        <v>111</v>
      </c>
      <c r="E50">
        <v>10</v>
      </c>
      <c r="F50" s="14" t="s">
        <v>11</v>
      </c>
      <c r="G50" s="71">
        <v>111</v>
      </c>
      <c r="H50" s="128">
        <v>108.2</v>
      </c>
      <c r="I50" s="14" t="s">
        <v>10</v>
      </c>
      <c r="J50" s="54">
        <v>84.4</v>
      </c>
      <c r="K50">
        <v>9</v>
      </c>
    </row>
    <row r="51" spans="2:11" ht="15.75">
      <c r="B51" s="34">
        <f t="shared" si="1"/>
        <v>-9.200000000000003</v>
      </c>
      <c r="C51" s="14" t="s">
        <v>7</v>
      </c>
      <c r="D51" s="71">
        <v>109.2</v>
      </c>
      <c r="E51">
        <v>11</v>
      </c>
      <c r="F51" s="14" t="s">
        <v>7</v>
      </c>
      <c r="G51" s="71">
        <v>109.2</v>
      </c>
      <c r="H51" s="128">
        <v>108.2</v>
      </c>
      <c r="I51" s="14" t="s">
        <v>7</v>
      </c>
      <c r="J51" s="54">
        <v>84.1</v>
      </c>
      <c r="K51">
        <v>10</v>
      </c>
    </row>
    <row r="52" spans="2:11" ht="31.5">
      <c r="B52" s="34">
        <f t="shared" si="1"/>
        <v>-8.900000000000006</v>
      </c>
      <c r="C52" s="14" t="s">
        <v>53</v>
      </c>
      <c r="D52" s="71">
        <v>108.9</v>
      </c>
      <c r="E52">
        <v>12</v>
      </c>
      <c r="F52" s="14" t="s">
        <v>53</v>
      </c>
      <c r="G52" s="71">
        <v>108.9</v>
      </c>
      <c r="H52" s="128">
        <v>108.2</v>
      </c>
      <c r="I52" s="14" t="s">
        <v>8</v>
      </c>
      <c r="J52" s="54">
        <v>75.6</v>
      </c>
      <c r="K52">
        <v>11</v>
      </c>
    </row>
    <row r="53" spans="2:11" ht="15.75">
      <c r="B53" s="34">
        <f t="shared" si="1"/>
        <v>-8.099999999999994</v>
      </c>
      <c r="C53" s="14" t="s">
        <v>6</v>
      </c>
      <c r="D53" s="103">
        <v>108.1</v>
      </c>
      <c r="E53">
        <v>13</v>
      </c>
      <c r="F53" s="14" t="s">
        <v>6</v>
      </c>
      <c r="G53" s="103">
        <v>108.1</v>
      </c>
      <c r="H53" s="128">
        <v>108.2</v>
      </c>
      <c r="I53" s="14" t="s">
        <v>4</v>
      </c>
      <c r="J53" s="54">
        <v>72.6</v>
      </c>
      <c r="K53">
        <v>12</v>
      </c>
    </row>
    <row r="54" spans="2:11" ht="14.25" customHeight="1">
      <c r="B54" s="34">
        <f t="shared" si="1"/>
        <v>-6.400000000000006</v>
      </c>
      <c r="C54" s="14" t="s">
        <v>3</v>
      </c>
      <c r="D54" s="71">
        <v>106.4</v>
      </c>
      <c r="E54">
        <v>14</v>
      </c>
      <c r="F54" s="14" t="s">
        <v>3</v>
      </c>
      <c r="G54" s="71">
        <v>106.4</v>
      </c>
      <c r="H54" s="128">
        <v>108.2</v>
      </c>
      <c r="I54" s="14" t="s">
        <v>5</v>
      </c>
      <c r="J54" s="54">
        <v>72.5</v>
      </c>
      <c r="K54">
        <v>13</v>
      </c>
    </row>
    <row r="55" ht="12.75">
      <c r="G55" s="11"/>
    </row>
    <row r="56" ht="12.75">
      <c r="F56" s="1"/>
    </row>
    <row r="57" spans="2:6" ht="13.5" customHeight="1">
      <c r="B57" s="14" t="s">
        <v>10</v>
      </c>
      <c r="C57" s="161" t="s">
        <v>10</v>
      </c>
      <c r="D57" s="34">
        <v>65.8</v>
      </c>
      <c r="F57" s="14" t="s">
        <v>2</v>
      </c>
    </row>
    <row r="58" spans="2:6" ht="12.75" customHeight="1">
      <c r="B58" s="14" t="s">
        <v>17</v>
      </c>
      <c r="C58" s="161" t="s">
        <v>8</v>
      </c>
      <c r="D58" s="34">
        <v>49.3</v>
      </c>
      <c r="F58" s="14" t="s">
        <v>17</v>
      </c>
    </row>
    <row r="59" spans="2:6" ht="12" customHeight="1">
      <c r="B59" s="14" t="s">
        <v>12</v>
      </c>
      <c r="C59" s="161" t="s">
        <v>14</v>
      </c>
      <c r="D59" s="34">
        <v>44.5</v>
      </c>
      <c r="F59" s="14" t="s">
        <v>12</v>
      </c>
    </row>
    <row r="60" spans="2:6" ht="14.25" customHeight="1">
      <c r="B60" s="161" t="s">
        <v>14</v>
      </c>
      <c r="C60" s="14" t="s">
        <v>12</v>
      </c>
      <c r="D60" s="34">
        <v>43</v>
      </c>
      <c r="F60" s="14" t="s">
        <v>6</v>
      </c>
    </row>
    <row r="61" spans="2:6" ht="11.25" customHeight="1">
      <c r="B61" s="161" t="s">
        <v>8</v>
      </c>
      <c r="C61" s="14" t="s">
        <v>5</v>
      </c>
      <c r="D61" s="34">
        <v>39.1</v>
      </c>
      <c r="F61" s="14" t="s">
        <v>1</v>
      </c>
    </row>
    <row r="62" spans="2:6" ht="12.75" customHeight="1">
      <c r="B62" s="14" t="s">
        <v>2</v>
      </c>
      <c r="C62" s="14" t="s">
        <v>4</v>
      </c>
      <c r="D62" s="34">
        <v>38.7</v>
      </c>
      <c r="F62" s="14" t="s">
        <v>4</v>
      </c>
    </row>
    <row r="63" spans="2:6" ht="14.25" customHeight="1">
      <c r="B63" s="14" t="s">
        <v>11</v>
      </c>
      <c r="C63" s="14" t="s">
        <v>17</v>
      </c>
      <c r="D63" s="34">
        <v>36.1</v>
      </c>
      <c r="F63" s="14" t="s">
        <v>14</v>
      </c>
    </row>
    <row r="64" spans="2:6" ht="12.75" customHeight="1">
      <c r="B64" s="14" t="s">
        <v>53</v>
      </c>
      <c r="C64" s="14" t="s">
        <v>11</v>
      </c>
      <c r="D64" s="34">
        <v>30.2</v>
      </c>
      <c r="F64" s="14" t="s">
        <v>7</v>
      </c>
    </row>
    <row r="65" spans="2:6" ht="15.75" customHeight="1">
      <c r="B65" s="14" t="s">
        <v>5</v>
      </c>
      <c r="C65" s="14" t="s">
        <v>53</v>
      </c>
      <c r="D65" s="34">
        <v>29.4</v>
      </c>
      <c r="F65" s="14" t="s">
        <v>8</v>
      </c>
    </row>
    <row r="66" spans="2:6" ht="12.75" customHeight="1">
      <c r="B66" s="14" t="s">
        <v>3</v>
      </c>
      <c r="C66" s="14" t="s">
        <v>7</v>
      </c>
      <c r="D66" s="34">
        <v>26.1</v>
      </c>
      <c r="F66" s="14" t="s">
        <v>3</v>
      </c>
    </row>
    <row r="67" spans="2:6" ht="15" customHeight="1">
      <c r="B67" s="162" t="s">
        <v>1</v>
      </c>
      <c r="C67" s="14" t="s">
        <v>2</v>
      </c>
      <c r="D67" s="34">
        <v>22.7</v>
      </c>
      <c r="F67" s="14" t="s">
        <v>11</v>
      </c>
    </row>
    <row r="68" spans="2:6" ht="16.5" customHeight="1">
      <c r="B68" s="14" t="s">
        <v>7</v>
      </c>
      <c r="C68" s="14" t="s">
        <v>3</v>
      </c>
      <c r="D68" s="34">
        <v>22.2</v>
      </c>
      <c r="F68" s="14" t="s">
        <v>5</v>
      </c>
    </row>
    <row r="69" spans="2:6" ht="18" customHeight="1">
      <c r="B69" s="14" t="s">
        <v>6</v>
      </c>
      <c r="C69" s="14" t="s">
        <v>6</v>
      </c>
      <c r="D69" s="34">
        <v>22.1</v>
      </c>
      <c r="F69" s="14" t="s">
        <v>53</v>
      </c>
    </row>
    <row r="70" spans="2:6" ht="16.5" customHeight="1">
      <c r="B70" s="14" t="s">
        <v>4</v>
      </c>
      <c r="C70" s="162" t="s">
        <v>1</v>
      </c>
      <c r="D70" s="34">
        <v>18.6</v>
      </c>
      <c r="F70" s="14" t="s">
        <v>10</v>
      </c>
    </row>
    <row r="71" ht="12.75">
      <c r="F71" s="1"/>
    </row>
    <row r="72" ht="12.75">
      <c r="F72" s="1"/>
    </row>
    <row r="73" spans="3:6" ht="15.75">
      <c r="C73" s="64" t="s">
        <v>8</v>
      </c>
      <c r="D73" s="68">
        <v>65.5</v>
      </c>
      <c r="E73" s="65">
        <f aca="true" t="shared" si="2" ref="E73:E86">100-D73</f>
        <v>34.5</v>
      </c>
      <c r="F73" s="1"/>
    </row>
    <row r="74" spans="3:6" ht="15.75">
      <c r="C74" s="14" t="s">
        <v>10</v>
      </c>
      <c r="D74" s="54">
        <v>68</v>
      </c>
      <c r="E74" s="65">
        <f t="shared" si="2"/>
        <v>32</v>
      </c>
      <c r="F74" s="1"/>
    </row>
    <row r="75" spans="3:6" ht="15.75">
      <c r="C75" s="14" t="s">
        <v>5</v>
      </c>
      <c r="D75" s="54">
        <v>69.1</v>
      </c>
      <c r="E75" s="65">
        <f t="shared" si="2"/>
        <v>30.900000000000006</v>
      </c>
      <c r="F75" s="1"/>
    </row>
    <row r="76" spans="3:6" ht="15.75">
      <c r="C76" s="14" t="s">
        <v>4</v>
      </c>
      <c r="D76" s="54">
        <v>69.8</v>
      </c>
      <c r="E76" s="65">
        <f t="shared" si="2"/>
        <v>30.200000000000003</v>
      </c>
      <c r="F76" s="1"/>
    </row>
    <row r="77" spans="3:6" ht="15.75">
      <c r="C77" s="14" t="s">
        <v>12</v>
      </c>
      <c r="D77" s="54">
        <v>71.4</v>
      </c>
      <c r="E77" s="65">
        <f t="shared" si="2"/>
        <v>28.599999999999994</v>
      </c>
      <c r="F77" s="1"/>
    </row>
    <row r="78" spans="3:6" ht="15.75">
      <c r="C78" s="14" t="s">
        <v>14</v>
      </c>
      <c r="D78" s="54">
        <v>78.1</v>
      </c>
      <c r="E78" s="65">
        <f t="shared" si="2"/>
        <v>21.900000000000006</v>
      </c>
      <c r="F78" s="1"/>
    </row>
    <row r="79" spans="3:6" ht="15.75">
      <c r="C79" s="14" t="s">
        <v>53</v>
      </c>
      <c r="D79" s="54">
        <v>81.8</v>
      </c>
      <c r="E79" s="65">
        <f t="shared" si="2"/>
        <v>18.200000000000003</v>
      </c>
      <c r="F79" s="1"/>
    </row>
    <row r="80" spans="3:6" ht="15.75">
      <c r="C80" s="14" t="s">
        <v>7</v>
      </c>
      <c r="D80" s="54">
        <v>83</v>
      </c>
      <c r="E80" s="65">
        <f t="shared" si="2"/>
        <v>17</v>
      </c>
      <c r="F80" s="1"/>
    </row>
    <row r="81" spans="3:6" ht="15.75">
      <c r="C81" s="14" t="s">
        <v>17</v>
      </c>
      <c r="D81" s="31">
        <v>83.8</v>
      </c>
      <c r="E81" s="65">
        <f t="shared" si="2"/>
        <v>16.200000000000003</v>
      </c>
      <c r="F81" s="1"/>
    </row>
    <row r="82" spans="3:6" ht="15.75">
      <c r="C82" s="14" t="s">
        <v>6</v>
      </c>
      <c r="D82" s="54">
        <v>84.1</v>
      </c>
      <c r="E82" s="65">
        <f t="shared" si="2"/>
        <v>15.900000000000006</v>
      </c>
      <c r="F82" s="1"/>
    </row>
    <row r="83" spans="3:6" ht="15.75">
      <c r="C83" s="14" t="s">
        <v>11</v>
      </c>
      <c r="D83" s="54">
        <v>85.9</v>
      </c>
      <c r="E83" s="65">
        <f t="shared" si="2"/>
        <v>14.099999999999994</v>
      </c>
      <c r="F83" s="1"/>
    </row>
    <row r="84" spans="3:6" ht="15.75">
      <c r="C84" s="14" t="s">
        <v>3</v>
      </c>
      <c r="D84" s="54">
        <v>87</v>
      </c>
      <c r="E84" s="65">
        <f t="shared" si="2"/>
        <v>13</v>
      </c>
      <c r="F84" s="1"/>
    </row>
    <row r="85" spans="3:6" ht="15.75">
      <c r="C85" s="14" t="s">
        <v>2</v>
      </c>
      <c r="D85" s="54">
        <v>88.8</v>
      </c>
      <c r="E85" s="65">
        <f t="shared" si="2"/>
        <v>11.200000000000003</v>
      </c>
      <c r="F85" s="1"/>
    </row>
    <row r="86" spans="3:6" ht="15.75">
      <c r="C86" s="18" t="s">
        <v>1</v>
      </c>
      <c r="D86" s="32">
        <v>92.5</v>
      </c>
      <c r="E86" s="65">
        <f t="shared" si="2"/>
        <v>7.5</v>
      </c>
      <c r="F86" s="1"/>
    </row>
    <row r="87" ht="12.75">
      <c r="F87" s="1"/>
    </row>
    <row r="88" ht="12.75">
      <c r="F88" s="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&amp;R10</oddHeader>
  </headerFooter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C13" sqref="C13"/>
    </sheetView>
  </sheetViews>
  <sheetFormatPr defaultColWidth="9.33203125" defaultRowHeight="12.75"/>
  <cols>
    <col min="1" max="1" width="26.83203125" style="0" customWidth="1"/>
    <col min="2" max="2" width="15" style="0" customWidth="1"/>
    <col min="3" max="3" width="14.66015625" style="0" customWidth="1"/>
    <col min="4" max="4" width="15.66015625" style="0" customWidth="1"/>
    <col min="5" max="5" width="14" style="0" customWidth="1"/>
    <col min="6" max="6" width="13.16015625" style="0" customWidth="1"/>
    <col min="12" max="12" width="20.16015625" style="0" customWidth="1"/>
    <col min="13" max="13" width="18" style="0" customWidth="1"/>
  </cols>
  <sheetData>
    <row r="1" spans="1:6" ht="39.75" customHeight="1">
      <c r="A1" s="209" t="s">
        <v>67</v>
      </c>
      <c r="B1" s="216"/>
      <c r="C1" s="216"/>
      <c r="D1" s="216"/>
      <c r="E1" s="210"/>
      <c r="F1" s="217"/>
    </row>
    <row r="2" spans="1:6" ht="153" customHeight="1">
      <c r="A2" s="21" t="s">
        <v>15</v>
      </c>
      <c r="B2" s="7"/>
      <c r="C2" s="22" t="s">
        <v>36</v>
      </c>
      <c r="D2" s="22" t="s">
        <v>37</v>
      </c>
      <c r="E2" s="22" t="s">
        <v>38</v>
      </c>
      <c r="F2" s="22" t="s">
        <v>40</v>
      </c>
    </row>
    <row r="3" spans="1:6" ht="18.75">
      <c r="A3" s="211" t="s">
        <v>2</v>
      </c>
      <c r="B3" s="17">
        <v>2010</v>
      </c>
      <c r="C3" s="9">
        <f>DGET('розн.торговля'!$C$40:$E$54,'розн.торговля'!$E$40,Лист3!$B$1:$B$2)</f>
        <v>2</v>
      </c>
      <c r="D3" s="9">
        <f>DGET('общ.питание'!$C$40:$E$54,'общ.питание'!$E$40,Лист3!$B$1:$B$2)</f>
        <v>5</v>
      </c>
      <c r="E3" s="9">
        <f>DGET('пл.услуги'!$C$40:$E$54,'пл.услуги'!$E$40,Лист3!$B$1:$B$2)</f>
        <v>2</v>
      </c>
      <c r="F3" s="9">
        <f>DGET(жилье!$C$40:$E$54,жилье!$E$40,Лист3!$B$1:$B$2)</f>
        <v>3</v>
      </c>
    </row>
    <row r="4" spans="1:6" ht="18.75">
      <c r="A4" s="212"/>
      <c r="B4" s="24">
        <v>2009</v>
      </c>
      <c r="C4" s="25">
        <f>DGET('розн.торговля'!$I$40:$K$54,'розн.торговля'!$K$40,Лист3!$B$1:$B$2)</f>
        <v>2</v>
      </c>
      <c r="D4" s="25">
        <f>DGET('общ.питание'!$I$40:$K$54,'общ.питание'!$K$40,Лист3!$B$1:$B$2)</f>
        <v>5</v>
      </c>
      <c r="E4" s="25">
        <f>DGET('пл.услуги'!$I$40:$K$54,'пл.услуги'!$K$40,Лист3!$B$1:$B$2)</f>
        <v>1</v>
      </c>
      <c r="F4" s="25">
        <f>DGET(жилье!$I$40:$K$54,жилье!$K$40,Лист3!$B$1:$B$2)</f>
        <v>2</v>
      </c>
    </row>
    <row r="5" spans="1:6" ht="18.75">
      <c r="A5" s="211" t="s">
        <v>17</v>
      </c>
      <c r="B5" s="17">
        <v>2010</v>
      </c>
      <c r="C5" s="9">
        <f>DGET('розн.торговля'!$C$40:$E$54,'розн.торговля'!$E$40,Лист3!$C$1:$C$2)</f>
        <v>13</v>
      </c>
      <c r="D5" s="9">
        <f>DGET('общ.питание'!$C$40:$E$54,'общ.питание'!$E$40,Лист3!$C$1:$C$2)</f>
        <v>10</v>
      </c>
      <c r="E5" s="9">
        <f>DGET('пл.услуги'!$C$40:$E$54,'пл.услуги'!$E$40,Лист3!$C$1:$C$2)</f>
        <v>13</v>
      </c>
      <c r="F5" s="9">
        <f>DGET(жилье!$C$40:$E$54,жилье!$E$40,Лист3!$C$1:$C$2)</f>
        <v>7</v>
      </c>
    </row>
    <row r="6" spans="1:6" ht="18.75">
      <c r="A6" s="212"/>
      <c r="B6" s="24">
        <v>2009</v>
      </c>
      <c r="C6" s="25">
        <f>DGET('розн.торговля'!$I$40:$K$54,'розн.торговля'!$K$40,Лист3!$C$1:$C$2)</f>
        <v>11</v>
      </c>
      <c r="D6" s="25">
        <f>DGET('общ.питание'!$I$40:$K$54,'общ.питание'!$K$40,Лист3!$C$1:$C$2)</f>
        <v>9</v>
      </c>
      <c r="E6" s="25">
        <f>DGET('пл.услуги'!$I$40:$K$54,'пл.услуги'!$K$40,Лист3!$C$1:$C$2)</f>
        <v>12</v>
      </c>
      <c r="F6" s="25">
        <f>DGET(жилье!$I$40:$K$54,жилье!$K$40,Лист3!$C$1:$C$2)</f>
        <v>6</v>
      </c>
    </row>
    <row r="7" spans="1:6" ht="18.75">
      <c r="A7" s="211" t="s">
        <v>12</v>
      </c>
      <c r="B7" s="17">
        <v>2010</v>
      </c>
      <c r="C7" s="9">
        <f>DGET('розн.торговля'!$C$40:$E$54,'розн.торговля'!$E$40,Лист3!$D$1:$D$2)</f>
        <v>14</v>
      </c>
      <c r="D7" s="9">
        <f>DGET('общ.питание'!$C$40:$E$54,'общ.питание'!$E$40,Лист3!$D$1:$D$2)</f>
        <v>13</v>
      </c>
      <c r="E7" s="9">
        <f>DGET('пл.услуги'!$C$40:$E$54,'пл.услуги'!$E$40,Лист3!$D$1:$D$2)</f>
        <v>14</v>
      </c>
      <c r="F7" s="9">
        <f>DGET(жилье!$C$40:$E$54,жилье!$E$40,Лист3!$D$1:$D$2)</f>
        <v>9</v>
      </c>
    </row>
    <row r="8" spans="1:6" ht="18.75">
      <c r="A8" s="212"/>
      <c r="B8" s="24">
        <v>2009</v>
      </c>
      <c r="C8" s="25">
        <f>DGET('розн.торговля'!$I$40:$K$54,'розн.торговля'!$K$40,Лист3!$D$1:$D$2)</f>
        <v>14</v>
      </c>
      <c r="D8" s="25">
        <f>DGET('общ.питание'!$I$40:$K$54,'общ.питание'!$K$40,Лист3!$D$1:$D$2)</f>
        <v>13</v>
      </c>
      <c r="E8" s="25">
        <f>DGET('пл.услуги'!$I$40:$K$54,'пл.услуги'!$K$40,Лист3!$D$1:$D$2)</f>
        <v>14</v>
      </c>
      <c r="F8" s="25">
        <f>DGET(жилье!$I$40:$K$54,жилье!$K$40,Лист3!$D$1:$D$2)</f>
        <v>10</v>
      </c>
    </row>
    <row r="9" spans="1:6" ht="18.75">
      <c r="A9" s="211" t="s">
        <v>6</v>
      </c>
      <c r="B9" s="17">
        <v>2010</v>
      </c>
      <c r="C9" s="9">
        <f>DGET('розн.торговля'!$C$40:$E$54,'розн.торговля'!$E$40,Лист3!$E$1:$E$2)</f>
        <v>3</v>
      </c>
      <c r="D9" s="9">
        <f>DGET('общ.питание'!$C$40:$E$54,'общ.питание'!$E$40,Лист3!$E$1:$E$2)</f>
        <v>3</v>
      </c>
      <c r="E9" s="9">
        <f>DGET('пл.услуги'!$C$40:$E$54,'пл.услуги'!$E$40,Лист3!$E$1:$E$2)</f>
        <v>1</v>
      </c>
      <c r="F9" s="9">
        <f>DGET(жилье!$C$40:$E$54,жилье!$E$40,Лист3!$E$1:$E$2)</f>
        <v>2</v>
      </c>
    </row>
    <row r="10" spans="1:6" ht="18.75">
      <c r="A10" s="212"/>
      <c r="B10" s="24">
        <v>2009</v>
      </c>
      <c r="C10" s="25">
        <f>DGET('розн.торговля'!$I$40:$K$54,'розн.торговля'!$K$40,Лист3!$E$1:$E$2)</f>
        <v>4</v>
      </c>
      <c r="D10" s="25">
        <f>DGET('общ.питание'!$I$40:$K$54,'общ.питание'!$K$40,Лист3!$E$1:$E$2)</f>
        <v>3</v>
      </c>
      <c r="E10" s="25">
        <f>DGET('пл.услуги'!$I$40:$K$54,'пл.услуги'!$K$40,Лист3!$E$1:$E$2)</f>
        <v>2</v>
      </c>
      <c r="F10" s="25">
        <f>DGET(жилье!$I$40:$K$54,жилье!$K$40,Лист3!$E$1:$E$2)</f>
        <v>3</v>
      </c>
    </row>
    <row r="11" spans="1:17" s="6" customFormat="1" ht="18.75">
      <c r="A11" s="213" t="s">
        <v>1</v>
      </c>
      <c r="B11" s="17">
        <v>2010</v>
      </c>
      <c r="C11" s="10">
        <f>DGET('розн.торговля'!$C$40:$E$54,'розн.торговля'!$E$40,Лист3!$F$1:$F$2)</f>
        <v>9</v>
      </c>
      <c r="D11" s="10">
        <f>DGET('общ.питание'!$C$40:$E$54,'общ.питание'!$E$40,Лист3!$F$1:$F$2)</f>
        <v>7</v>
      </c>
      <c r="E11" s="10">
        <f>DGET('пл.услуги'!$C$40:$E$54,'пл.услуги'!$E$40,Лист3!$F$1:$F$2)</f>
        <v>10</v>
      </c>
      <c r="F11" s="10">
        <f>DGET(жилье!$C$40:$E$54,жилье!$E$40,Лист3!$F$1:$F$2)</f>
        <v>11</v>
      </c>
      <c r="L11" s="4"/>
      <c r="M11" s="4"/>
      <c r="N11" s="4"/>
      <c r="O11" s="4"/>
      <c r="P11" s="4"/>
      <c r="Q11" s="4"/>
    </row>
    <row r="12" spans="1:17" s="6" customFormat="1" ht="18.75">
      <c r="A12" s="214"/>
      <c r="B12" s="24">
        <v>2009</v>
      </c>
      <c r="C12" s="25">
        <f>DGET('розн.торговля'!$I$40:$K$54,'розн.торговля'!$K$40,Лист3!$F$1:$F$2)</f>
        <v>10</v>
      </c>
      <c r="D12" s="25">
        <f>DGET('общ.питание'!$I$40:$K$54,'общ.питание'!$K$40,Лист3!$F$1:$F$2)</f>
        <v>8</v>
      </c>
      <c r="E12" s="25">
        <f>DGET('пл.услуги'!$I$40:$K$54,'пл.услуги'!$K$40,Лист3!$F$1:$F$2)</f>
        <v>10</v>
      </c>
      <c r="F12" s="25">
        <f>DGET(жилье!$I$40:$K$54,жилье!$K$40,Лист3!$F$1:$F$2)</f>
        <v>12</v>
      </c>
      <c r="L12" s="4"/>
      <c r="M12" s="4"/>
      <c r="N12" s="4"/>
      <c r="O12" s="4"/>
      <c r="P12" s="4"/>
      <c r="Q12" s="4"/>
    </row>
    <row r="13" spans="1:17" ht="18.75">
      <c r="A13" s="211" t="s">
        <v>4</v>
      </c>
      <c r="B13" s="17">
        <v>2010</v>
      </c>
      <c r="C13" s="9">
        <f>DGET('розн.торговля'!$C$40:$E$54,'розн.торговля'!$E$40,Лист3!$G$1:$G$2)</f>
        <v>12</v>
      </c>
      <c r="D13" s="9">
        <f>DGET('общ.питание'!$C$40:$E$54,'общ.питание'!$E$40,Лист3!$G$1:$G$2)</f>
        <v>11</v>
      </c>
      <c r="E13" s="9">
        <f>DGET('пл.услуги'!$C$40:$E$54,'пл.услуги'!$E$40,Лист3!$G$1:$G$2)</f>
        <v>9</v>
      </c>
      <c r="F13" s="9">
        <f>DGET(жилье!$C$40:$E$54,жилье!$E$40,Лист3!$G$1:$G$2)</f>
        <v>1</v>
      </c>
      <c r="L13" s="5"/>
      <c r="M13" s="5"/>
      <c r="N13" s="5"/>
      <c r="O13" s="5"/>
      <c r="P13" s="5"/>
      <c r="Q13" s="5"/>
    </row>
    <row r="14" spans="1:17" ht="18.75">
      <c r="A14" s="212"/>
      <c r="B14" s="24">
        <v>2009</v>
      </c>
      <c r="C14" s="25">
        <f>DGET('розн.торговля'!$I$40:$K$54,'розн.торговля'!$K$40,Лист3!$G$1:$G$2)</f>
        <v>12</v>
      </c>
      <c r="D14" s="25">
        <f>DGET('общ.питание'!$I$40:$K$54,'общ.питание'!$K$40,Лист3!$G$1:$G$2)</f>
        <v>11</v>
      </c>
      <c r="E14" s="25">
        <f>DGET('пл.услуги'!$I$40:$K$54,'пл.услуги'!$K$40,Лист3!$G$1:$G$2)</f>
        <v>8</v>
      </c>
      <c r="F14" s="25">
        <f>DGET(жилье!$I$40:$K$54,жилье!$K$40,Лист3!$G$1:$G$2)</f>
        <v>1</v>
      </c>
      <c r="L14" s="5"/>
      <c r="M14" s="5"/>
      <c r="N14" s="5"/>
      <c r="O14" s="5"/>
      <c r="P14" s="5"/>
      <c r="Q14" s="5"/>
    </row>
    <row r="15" spans="1:17" ht="18.75">
      <c r="A15" s="211" t="s">
        <v>14</v>
      </c>
      <c r="B15" s="17">
        <v>2010</v>
      </c>
      <c r="C15" s="9">
        <f>DGET('розн.торговля'!$C$40:$E$54,'розн.торговля'!$E$40,Лист3!$H$1:$H$2)</f>
        <v>4</v>
      </c>
      <c r="D15" s="9">
        <f>DGET('общ.питание'!$C$40:$E$54,'общ.питание'!$E$40,Лист3!$H$1:$H$2)</f>
        <v>1</v>
      </c>
      <c r="E15" s="9">
        <f>DGET('пл.услуги'!$C$40:$E$54,'пл.услуги'!$E$40,Лист3!$H$1:$H$2)</f>
        <v>4</v>
      </c>
      <c r="F15" s="9">
        <f>DGET(жилье!$C$40:$E$54,жилье!$E$40,Лист3!$H$1:$H$2)</f>
        <v>14</v>
      </c>
      <c r="L15" s="5"/>
      <c r="M15" s="5"/>
      <c r="N15" s="5"/>
      <c r="O15" s="5"/>
      <c r="P15" s="5"/>
      <c r="Q15" s="5"/>
    </row>
    <row r="16" spans="1:17" ht="18.75">
      <c r="A16" s="212"/>
      <c r="B16" s="24">
        <v>2009</v>
      </c>
      <c r="C16" s="25">
        <f>DGET('розн.торговля'!$I$40:$K$54,'розн.торговля'!$K$40,Лист3!$H$1:$H$2)</f>
        <v>3</v>
      </c>
      <c r="D16" s="25">
        <f>DGET('общ.питание'!$I$40:$K$54,'общ.питание'!$K$40,Лист3!$H$1:$H$2)</f>
        <v>1</v>
      </c>
      <c r="E16" s="25">
        <f>DGET('пл.услуги'!$I$40:$K$54,'пл.услуги'!$K$40,Лист3!$H$1:$H$2)</f>
        <v>4</v>
      </c>
      <c r="F16" s="25">
        <f>DGET(жилье!$I$40:$K$54,жилье!$K$40,Лист3!$H$1:$H$2)</f>
        <v>13</v>
      </c>
      <c r="L16" s="5"/>
      <c r="M16" s="5"/>
      <c r="N16" s="5"/>
      <c r="O16" s="5"/>
      <c r="P16" s="5"/>
      <c r="Q16" s="5"/>
    </row>
    <row r="17" spans="1:16" ht="18.75">
      <c r="A17" s="211" t="s">
        <v>7</v>
      </c>
      <c r="B17" s="17">
        <v>2010</v>
      </c>
      <c r="C17" s="9">
        <f>DGET('розн.торговля'!$C$40:$E$54,'розн.торговля'!$E$40,Лист3!$I$1:$I$2)</f>
        <v>11</v>
      </c>
      <c r="D17" s="9">
        <f>DGET('общ.питание'!$C$40:$E$54,'общ.питание'!$E$40,Лист3!$I$1:$I$2)</f>
        <v>4</v>
      </c>
      <c r="E17" s="9">
        <f>DGET('пл.услуги'!$C$40:$E$54,'пл.услуги'!$E$40,Лист3!$I$1:$I$2)</f>
        <v>6</v>
      </c>
      <c r="F17" s="9">
        <f>DGET(жилье!$C$40:$E$54,жилье!$E$40,Лист3!$I$1:$I$2)</f>
        <v>13</v>
      </c>
      <c r="L17" s="4"/>
      <c r="M17" s="4"/>
      <c r="N17" s="4"/>
      <c r="O17" s="4"/>
      <c r="P17" s="4"/>
    </row>
    <row r="18" spans="1:16" ht="18.75">
      <c r="A18" s="212"/>
      <c r="B18" s="24">
        <v>2009</v>
      </c>
      <c r="C18" s="25">
        <f>DGET('розн.торговля'!$I$40:$K$54,'розн.торговля'!$K$40,Лист3!$I$1:$I$2)</f>
        <v>13</v>
      </c>
      <c r="D18" s="25">
        <f>DGET('общ.питание'!$I$40:$K$54,'общ.питание'!$K$40,Лист3!$I$1:$I$2)</f>
        <v>4</v>
      </c>
      <c r="E18" s="25">
        <f>DGET('пл.услуги'!$I$40:$K$54,'пл.услуги'!$K$40,Лист3!$I$1:$I$2)</f>
        <v>6</v>
      </c>
      <c r="F18" s="25">
        <f>DGET(жилье!$I$40:$K$54,жилье!$K$40,Лист3!$I$1:$I$2)</f>
        <v>14</v>
      </c>
      <c r="L18" s="4"/>
      <c r="M18" s="4"/>
      <c r="N18" s="4"/>
      <c r="O18" s="4"/>
      <c r="P18" s="4"/>
    </row>
    <row r="19" spans="1:16" ht="18.75">
      <c r="A19" s="211" t="s">
        <v>8</v>
      </c>
      <c r="B19" s="17">
        <v>2010</v>
      </c>
      <c r="C19" s="9">
        <f>DGET('розн.торговля'!$C$40:$E$54,'розн.торговля'!$E$40,Лист3!$J$1:$J$2)</f>
        <v>5</v>
      </c>
      <c r="D19" s="9">
        <f>DGET('общ.питание'!$C$40:$E$54,'общ.питание'!$E$40,Лист3!$J$1:$J$2)</f>
        <v>6</v>
      </c>
      <c r="E19" s="9">
        <f>DGET('пл.услуги'!$C$40:$E$54,'пл.услуги'!$E$40,Лист3!$J$1:$J$2)</f>
        <v>5</v>
      </c>
      <c r="F19" s="9">
        <f>DGET(жилье!$C$40:$E$54,жилье!$E$40,Лист3!$J$1:$J$2)</f>
        <v>6</v>
      </c>
      <c r="L19" s="5"/>
      <c r="M19" s="5"/>
      <c r="N19" s="5"/>
      <c r="O19" s="5"/>
      <c r="P19" s="5"/>
    </row>
    <row r="20" spans="1:16" ht="18.75">
      <c r="A20" s="212"/>
      <c r="B20" s="24">
        <v>2009</v>
      </c>
      <c r="C20" s="25">
        <f>DGET('розн.торговля'!$I$40:$K$54,'розн.торговля'!$K$40,Лист3!$J$1:$J$2)</f>
        <v>5</v>
      </c>
      <c r="D20" s="25">
        <f>DGET('общ.питание'!$I$40:$K$54,'общ.питание'!$K$40,Лист3!$J$1:$J$2)</f>
        <v>6</v>
      </c>
      <c r="E20" s="25">
        <f>DGET('пл.услуги'!$I$40:$K$54,'пл.услуги'!$K$40,Лист3!$J$1:$J$2)</f>
        <v>5</v>
      </c>
      <c r="F20" s="25">
        <f>DGET(жилье!$I$40:$K$54,жилье!$K$40,Лист3!$J$1:$J$2)</f>
        <v>7</v>
      </c>
      <c r="L20" s="5"/>
      <c r="M20" s="5"/>
      <c r="N20" s="5"/>
      <c r="O20" s="5"/>
      <c r="P20" s="5"/>
    </row>
    <row r="21" spans="1:16" ht="18.75">
      <c r="A21" s="211" t="s">
        <v>3</v>
      </c>
      <c r="B21" s="17">
        <v>2010</v>
      </c>
      <c r="C21" s="9">
        <f>DGET('розн.торговля'!$C$40:$E$54,'розн.торговля'!$E$40,Лист3!$K$1:$K$2)</f>
        <v>8</v>
      </c>
      <c r="D21" s="9">
        <f>DGET('общ.питание'!$C$40:$E$54,'общ.питание'!$E$40,Лист3!$K$1:$K$2)</f>
        <v>8</v>
      </c>
      <c r="E21" s="9">
        <f>DGET('пл.услуги'!$C$40:$E$54,'пл.услуги'!$E$40,Лист3!$K$1:$K$2)</f>
        <v>7</v>
      </c>
      <c r="F21" s="9">
        <f>DGET(жилье!$C$40:$E$54,жилье!$E$40,Лист3!$K$1:$K$2)</f>
        <v>12</v>
      </c>
      <c r="L21" s="5"/>
      <c r="M21" s="5"/>
      <c r="N21" s="5"/>
      <c r="O21" s="5"/>
      <c r="P21" s="5"/>
    </row>
    <row r="22" spans="1:16" ht="18.75">
      <c r="A22" s="212"/>
      <c r="B22" s="24">
        <v>2009</v>
      </c>
      <c r="C22" s="25">
        <f>DGET('розн.торговля'!$I$40:$K$54,'розн.торговля'!$K$40,Лист3!$K$1:$K$2)</f>
        <v>8</v>
      </c>
      <c r="D22" s="25">
        <f>DGET('общ.питание'!$I$40:$K$54,'общ.питание'!$K$40,Лист3!$K$1:$K$2)</f>
        <v>7</v>
      </c>
      <c r="E22" s="25">
        <f>DGET('пл.услуги'!$I$40:$K$54,'пл.услуги'!$K$40,Лист3!$K$1:$K$2)</f>
        <v>7</v>
      </c>
      <c r="F22" s="25">
        <f>DGET(жилье!$I$40:$K$54,жилье!$K$40,Лист3!$K$1:$K$2)</f>
        <v>9</v>
      </c>
      <c r="L22" s="5"/>
      <c r="M22" s="5"/>
      <c r="N22" s="5"/>
      <c r="O22" s="5"/>
      <c r="P22" s="5"/>
    </row>
    <row r="23" spans="1:16" ht="18.75">
      <c r="A23" s="211" t="s">
        <v>11</v>
      </c>
      <c r="B23" s="17">
        <v>2010</v>
      </c>
      <c r="C23" s="9">
        <f>DGET('розн.торговля'!$C$40:$E$54,'розн.торговля'!$E$40,Лист3!$L$1:$L$2)</f>
        <v>6</v>
      </c>
      <c r="D23" s="9">
        <f>DGET('общ.питание'!$C$40:$E$54,'общ.питание'!$E$40,Лист3!$L$1:$L$2)</f>
        <v>9</v>
      </c>
      <c r="E23" s="9">
        <f>DGET('пл.услуги'!$C$40:$E$54,'пл.услуги'!$E$40,Лист3!$L$1:$L$2)</f>
        <v>12</v>
      </c>
      <c r="F23" s="9">
        <f>DGET(жилье!$C$40:$E$54,жилье!$E$40,Лист3!$L$1:$L$2)</f>
        <v>4</v>
      </c>
      <c r="L23" s="5"/>
      <c r="M23" s="5"/>
      <c r="N23" s="5"/>
      <c r="O23" s="5"/>
      <c r="P23" s="5"/>
    </row>
    <row r="24" spans="1:16" ht="18.75">
      <c r="A24" s="212"/>
      <c r="B24" s="24">
        <v>2009</v>
      </c>
      <c r="C24" s="25">
        <f>DGET('розн.торговля'!$I$40:$K$54,'розн.торговля'!$K$40,Лист3!$L$1:$L$2)</f>
        <v>6</v>
      </c>
      <c r="D24" s="25">
        <f>DGET('общ.питание'!$I$40:$K$54,'общ.питание'!$K$40,Лист3!$L$1:$L$2)</f>
        <v>10</v>
      </c>
      <c r="E24" s="25">
        <f>DGET('пл.услуги'!$I$40:$K$54,'пл.услуги'!$K$40,Лист3!$L$1:$L$2)</f>
        <v>11</v>
      </c>
      <c r="F24" s="25">
        <f>DGET(жилье!$I$40:$K$54,жилье!$K$40,Лист3!$L$1:$L$2)</f>
        <v>4</v>
      </c>
      <c r="L24" s="5"/>
      <c r="M24" s="5"/>
      <c r="N24" s="5"/>
      <c r="O24" s="5"/>
      <c r="P24" s="5"/>
    </row>
    <row r="25" spans="1:16" ht="18.75">
      <c r="A25" s="211" t="s">
        <v>5</v>
      </c>
      <c r="B25" s="17">
        <v>2010</v>
      </c>
      <c r="C25" s="9">
        <f>DGET('розн.торговля'!$C$40:$E$54,'розн.торговля'!$E$40,Лист3!$M$1:$M$2)</f>
        <v>1</v>
      </c>
      <c r="D25" s="9">
        <f>DGET('общ.питание'!$C$40:$E$54,'общ.питание'!$E$40,Лист3!$M$1:$M$2)</f>
        <v>2</v>
      </c>
      <c r="E25" s="9">
        <f>DGET('пл.услуги'!$C$40:$E$54,'пл.услуги'!$E$40,Лист3!$M$1:$M$2)</f>
        <v>3</v>
      </c>
      <c r="F25" s="9">
        <f>DGET(жилье!$C$40:$E$54,жилье!$E$40,Лист3!$M$1:$M$2)</f>
        <v>10</v>
      </c>
      <c r="L25" s="5"/>
      <c r="M25" s="5"/>
      <c r="N25" s="5"/>
      <c r="O25" s="5"/>
      <c r="P25" s="5"/>
    </row>
    <row r="26" spans="1:16" ht="18.75">
      <c r="A26" s="212"/>
      <c r="B26" s="24">
        <v>2009</v>
      </c>
      <c r="C26" s="25">
        <f>DGET('розн.торговля'!$I$40:$K$54,'розн.торговля'!$K$40,Лист3!$M$1:$M$2)</f>
        <v>1</v>
      </c>
      <c r="D26" s="25">
        <f>DGET('общ.питание'!$I$40:$K$54,'общ.питание'!$K$40,Лист3!$M$1:$M$2)</f>
        <v>2</v>
      </c>
      <c r="E26" s="25">
        <f>DGET('пл.услуги'!$I$40:$K$54,'пл.услуги'!$K$40,Лист3!$M$1:$M$2)</f>
        <v>3</v>
      </c>
      <c r="F26" s="25">
        <f>DGET(жилье!$I$40:$K$54,жилье!$K$40,Лист3!$M$1:$M$2)</f>
        <v>11</v>
      </c>
      <c r="L26" s="5"/>
      <c r="M26" s="5"/>
      <c r="N26" s="5"/>
      <c r="O26" s="5"/>
      <c r="P26" s="5"/>
    </row>
    <row r="27" spans="1:16" ht="18.75">
      <c r="A27" s="211" t="s">
        <v>9</v>
      </c>
      <c r="B27" s="17">
        <v>2010</v>
      </c>
      <c r="C27" s="9">
        <f>DGET('розн.торговля'!$C$40:$E$54,'розн.торговля'!$E$40,Лист3!$N$1:$N$2)</f>
        <v>10</v>
      </c>
      <c r="D27" s="9">
        <f>DGET('общ.питание'!$C$40:$E$54,'общ.питание'!$E$40,Лист3!$N$1:$N$2)</f>
        <v>12</v>
      </c>
      <c r="E27" s="9">
        <f>DGET('пл.услуги'!$C$40:$E$54,'пл.услуги'!$E$40,Лист3!$N$1:$N$2)</f>
        <v>11</v>
      </c>
      <c r="F27" s="9">
        <f>DGET(жилье!$C$40:$E$54,жилье!$E$40,Лист3!$N$1:$N$2)</f>
        <v>5</v>
      </c>
      <c r="L27" s="5"/>
      <c r="M27" s="5"/>
      <c r="N27" s="5"/>
      <c r="O27" s="5"/>
      <c r="P27" s="5"/>
    </row>
    <row r="28" spans="1:16" ht="18.75">
      <c r="A28" s="212"/>
      <c r="B28" s="24">
        <v>2009</v>
      </c>
      <c r="C28" s="25">
        <f>DGET('розн.торговля'!$I$40:$K$54,'розн.торговля'!$K$40,Лист3!$N$1:$N$2)</f>
        <v>9</v>
      </c>
      <c r="D28" s="25">
        <f>DGET('общ.питание'!$I$40:$K$54,'общ.питание'!$K$40,Лист3!$N$1:$N$2)</f>
        <v>12</v>
      </c>
      <c r="E28" s="25">
        <f>DGET('пл.услуги'!$I$40:$K$54,'пл.услуги'!$K$40,Лист3!$N$1:$N$2)</f>
        <v>13</v>
      </c>
      <c r="F28" s="25">
        <f>DGET(жилье!$I$40:$K$54,жилье!$K$40,Лист3!$N$1:$N$2)</f>
        <v>5</v>
      </c>
      <c r="L28" s="5"/>
      <c r="M28" s="5"/>
      <c r="N28" s="5"/>
      <c r="O28" s="5"/>
      <c r="P28" s="5"/>
    </row>
    <row r="29" spans="1:16" ht="18.75">
      <c r="A29" s="211" t="s">
        <v>10</v>
      </c>
      <c r="B29" s="17">
        <v>2010</v>
      </c>
      <c r="C29" s="9">
        <f>DGET('розн.торговля'!$C$40:$E$54,'розн.торговля'!$E$40,Лист3!$O$1:$O$2)</f>
        <v>7</v>
      </c>
      <c r="D29" s="9">
        <f>DGET('общ.питание'!$C$40:$E$54,'общ.питание'!$E$40,Лист3!$O$1:$O$2)</f>
        <v>14</v>
      </c>
      <c r="E29" s="9">
        <f>DGET('пл.услуги'!$C$40:$E$54,'пл.услуги'!$E$40,Лист3!$O$1:$O$2)</f>
        <v>8</v>
      </c>
      <c r="F29" s="9">
        <f>DGET(жилье!$C$40:$E$54,жилье!$E$40,Лист3!$O$1:$O$2)</f>
        <v>8</v>
      </c>
      <c r="L29" s="5"/>
      <c r="M29" s="5"/>
      <c r="N29" s="5"/>
      <c r="O29" s="5"/>
      <c r="P29" s="5"/>
    </row>
    <row r="30" spans="1:13" ht="18.75">
      <c r="A30" s="212"/>
      <c r="B30" s="24">
        <v>2009</v>
      </c>
      <c r="C30" s="25">
        <f>DGET('розн.торговля'!$I$40:$K$54,'розн.торговля'!$K$40,Лист3!$O$1:$O$2)</f>
        <v>7</v>
      </c>
      <c r="D30" s="25">
        <f>DGET('общ.питание'!$I$40:$K$54,'общ.питание'!$K$40,Лист3!$O$1:$O$2)</f>
        <v>14</v>
      </c>
      <c r="E30" s="25">
        <f>DGET('пл.услуги'!$I$40:$K$54,'пл.услуги'!$K$40,Лист3!$O$1:$O$2)</f>
        <v>9</v>
      </c>
      <c r="F30" s="25">
        <f>DGET(жилье!$I$40:$K$54,жилье!$K$40,Лист3!$O$1:$O$2)</f>
        <v>8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15:A16"/>
    <mergeCell ref="A3:A4"/>
    <mergeCell ref="A5:A6"/>
    <mergeCell ref="A7:A8"/>
    <mergeCell ref="A1:F1"/>
    <mergeCell ref="A9:A10"/>
    <mergeCell ref="A11:A12"/>
    <mergeCell ref="A13:A14"/>
    <mergeCell ref="A25:A26"/>
    <mergeCell ref="A27:A28"/>
    <mergeCell ref="A29:A30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34">
      <selection activeCell="I3" sqref="I3:J16"/>
    </sheetView>
  </sheetViews>
  <sheetFormatPr defaultColWidth="9.33203125" defaultRowHeight="12.75"/>
  <cols>
    <col min="3" max="3" width="21.16015625" style="0" customWidth="1"/>
    <col min="4" max="4" width="11.83203125" style="0" customWidth="1"/>
    <col min="5" max="5" width="12.33203125" style="0" customWidth="1"/>
    <col min="6" max="6" width="20" style="0" customWidth="1"/>
    <col min="7" max="7" width="7" style="0" customWidth="1"/>
    <col min="9" max="9" width="24.66015625" style="0" customWidth="1"/>
    <col min="10" max="10" width="13" style="0" customWidth="1"/>
  </cols>
  <sheetData>
    <row r="1" spans="1:14" ht="19.5" customHeight="1">
      <c r="A1" s="215" t="s">
        <v>35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78.75" customHeight="1">
      <c r="A2" s="1"/>
      <c r="B2" s="1"/>
      <c r="C2" s="11"/>
      <c r="D2" s="53" t="s">
        <v>108</v>
      </c>
      <c r="E2" s="53" t="s">
        <v>109</v>
      </c>
      <c r="F2" s="53" t="s">
        <v>95</v>
      </c>
    </row>
    <row r="3" spans="3:10" ht="19.5" customHeight="1">
      <c r="C3" s="14" t="s">
        <v>2</v>
      </c>
      <c r="D3" s="174">
        <v>125954.2</v>
      </c>
      <c r="E3" s="174">
        <v>112997.9</v>
      </c>
      <c r="F3" s="174">
        <v>104.6</v>
      </c>
      <c r="I3" s="14" t="s">
        <v>10</v>
      </c>
      <c r="J3" s="174">
        <v>109.8</v>
      </c>
    </row>
    <row r="4" spans="3:10" ht="19.5" customHeight="1">
      <c r="C4" s="14" t="s">
        <v>17</v>
      </c>
      <c r="D4" s="174">
        <v>62485.3</v>
      </c>
      <c r="E4" s="174">
        <v>57025.8</v>
      </c>
      <c r="F4" s="174">
        <v>102.4</v>
      </c>
      <c r="I4" s="14" t="s">
        <v>6</v>
      </c>
      <c r="J4" s="174">
        <v>108.9</v>
      </c>
    </row>
    <row r="5" spans="3:10" ht="19.5" customHeight="1">
      <c r="C5" s="14" t="s">
        <v>12</v>
      </c>
      <c r="D5" s="174">
        <v>58576.2</v>
      </c>
      <c r="E5" s="174">
        <v>53880</v>
      </c>
      <c r="F5" s="174">
        <v>101.1</v>
      </c>
      <c r="I5" s="14" t="s">
        <v>3</v>
      </c>
      <c r="J5" s="174">
        <v>108.7</v>
      </c>
    </row>
    <row r="6" spans="3:10" ht="19.5" customHeight="1">
      <c r="C6" s="14" t="s">
        <v>6</v>
      </c>
      <c r="D6" s="174">
        <v>120415.66729613715</v>
      </c>
      <c r="E6" s="174">
        <v>104603</v>
      </c>
      <c r="F6" s="174">
        <v>108.9</v>
      </c>
      <c r="I6" s="14" t="s">
        <v>7</v>
      </c>
      <c r="J6" s="174">
        <v>108.5</v>
      </c>
    </row>
    <row r="7" spans="3:10" ht="19.5" customHeight="1">
      <c r="C7" s="18" t="s">
        <v>1</v>
      </c>
      <c r="D7" s="178">
        <v>72316.4</v>
      </c>
      <c r="E7" s="178">
        <v>63512</v>
      </c>
      <c r="F7" s="178">
        <v>104.2</v>
      </c>
      <c r="I7" s="14" t="s">
        <v>8</v>
      </c>
      <c r="J7" s="174">
        <v>106.8</v>
      </c>
    </row>
    <row r="8" spans="3:10" ht="19.5" customHeight="1">
      <c r="C8" s="14" t="s">
        <v>4</v>
      </c>
      <c r="D8" s="174">
        <v>64068.1</v>
      </c>
      <c r="E8" s="174">
        <v>56744.2</v>
      </c>
      <c r="F8" s="174">
        <v>105.9</v>
      </c>
      <c r="I8" s="14" t="s">
        <v>4</v>
      </c>
      <c r="J8" s="174">
        <v>105.9</v>
      </c>
    </row>
    <row r="9" spans="3:10" ht="19.5" customHeight="1">
      <c r="C9" s="14" t="s">
        <v>14</v>
      </c>
      <c r="D9" s="174">
        <v>113277.7</v>
      </c>
      <c r="E9" s="174">
        <v>107146.6</v>
      </c>
      <c r="F9" s="174">
        <v>98.4</v>
      </c>
      <c r="I9" s="14" t="s">
        <v>53</v>
      </c>
      <c r="J9" s="174">
        <v>104.9</v>
      </c>
    </row>
    <row r="10" spans="3:10" ht="19.5" customHeight="1">
      <c r="C10" s="14" t="s">
        <v>7</v>
      </c>
      <c r="D10" s="174">
        <v>66145.9</v>
      </c>
      <c r="E10" s="174">
        <v>56668</v>
      </c>
      <c r="F10" s="174">
        <v>108.5</v>
      </c>
      <c r="I10" s="14" t="s">
        <v>2</v>
      </c>
      <c r="J10" s="174">
        <v>104.6</v>
      </c>
    </row>
    <row r="11" spans="3:10" ht="19.5" customHeight="1">
      <c r="C11" s="14" t="s">
        <v>8</v>
      </c>
      <c r="D11" s="174">
        <v>105532.4</v>
      </c>
      <c r="E11" s="174">
        <v>92875</v>
      </c>
      <c r="F11" s="174">
        <v>106.8</v>
      </c>
      <c r="I11" s="18" t="s">
        <v>1</v>
      </c>
      <c r="J11" s="178">
        <v>104.2</v>
      </c>
    </row>
    <row r="12" spans="3:10" ht="19.5" customHeight="1">
      <c r="C12" s="14" t="s">
        <v>3</v>
      </c>
      <c r="D12" s="174">
        <v>74628</v>
      </c>
      <c r="E12" s="174">
        <v>64633</v>
      </c>
      <c r="F12" s="174">
        <v>108.7</v>
      </c>
      <c r="I12" s="14" t="s">
        <v>11</v>
      </c>
      <c r="J12" s="174">
        <v>103.2</v>
      </c>
    </row>
    <row r="13" spans="3:10" ht="19.5" customHeight="1">
      <c r="C13" s="14" t="s">
        <v>11</v>
      </c>
      <c r="D13" s="174">
        <v>82113</v>
      </c>
      <c r="E13" s="174">
        <v>73266</v>
      </c>
      <c r="F13" s="174">
        <v>103.2</v>
      </c>
      <c r="I13" s="14" t="s">
        <v>5</v>
      </c>
      <c r="J13" s="174">
        <v>103</v>
      </c>
    </row>
    <row r="14" spans="3:10" ht="19.5" customHeight="1">
      <c r="C14" s="14" t="s">
        <v>5</v>
      </c>
      <c r="D14" s="174">
        <v>133191.8</v>
      </c>
      <c r="E14" s="174">
        <v>121460.8</v>
      </c>
      <c r="F14" s="174">
        <v>103</v>
      </c>
      <c r="I14" s="14" t="s">
        <v>17</v>
      </c>
      <c r="J14" s="174">
        <v>102.4</v>
      </c>
    </row>
    <row r="15" spans="3:10" ht="19.5" customHeight="1">
      <c r="C15" s="14" t="s">
        <v>53</v>
      </c>
      <c r="D15" s="174">
        <v>70576</v>
      </c>
      <c r="E15" s="174">
        <v>63559</v>
      </c>
      <c r="F15" s="174">
        <v>104.9</v>
      </c>
      <c r="I15" s="14" t="s">
        <v>12</v>
      </c>
      <c r="J15" s="174">
        <v>101.1</v>
      </c>
    </row>
    <row r="16" spans="3:10" ht="19.5" customHeight="1">
      <c r="C16" s="14" t="s">
        <v>10</v>
      </c>
      <c r="D16" s="174">
        <v>79417.1</v>
      </c>
      <c r="E16" s="174">
        <v>67054.2</v>
      </c>
      <c r="F16" s="174">
        <v>109.8</v>
      </c>
      <c r="I16" s="14" t="s">
        <v>14</v>
      </c>
      <c r="J16" s="174">
        <v>98.4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85</v>
      </c>
      <c r="E40" t="s">
        <v>16</v>
      </c>
      <c r="G40" s="51" t="s">
        <v>74</v>
      </c>
      <c r="H40" t="s">
        <v>13</v>
      </c>
      <c r="I40" t="s">
        <v>15</v>
      </c>
      <c r="J40" s="51" t="s">
        <v>86</v>
      </c>
      <c r="K40" t="s">
        <v>16</v>
      </c>
    </row>
    <row r="41" spans="3:11" ht="15.75">
      <c r="C41" s="14" t="s">
        <v>5</v>
      </c>
      <c r="D41" s="174">
        <v>133191.8</v>
      </c>
      <c r="E41" s="27">
        <v>1</v>
      </c>
      <c r="F41" s="14" t="s">
        <v>5</v>
      </c>
      <c r="G41" s="174">
        <v>133.2</v>
      </c>
      <c r="H41" s="130"/>
      <c r="I41" s="14" t="s">
        <v>5</v>
      </c>
      <c r="J41" s="174">
        <v>121460.8</v>
      </c>
      <c r="K41">
        <v>1</v>
      </c>
    </row>
    <row r="42" spans="3:14" ht="15.75">
      <c r="C42" s="14" t="s">
        <v>2</v>
      </c>
      <c r="D42" s="174">
        <v>125954.2</v>
      </c>
      <c r="E42" s="27">
        <v>2</v>
      </c>
      <c r="F42" s="14" t="s">
        <v>2</v>
      </c>
      <c r="G42" s="174">
        <v>126</v>
      </c>
      <c r="H42" s="130"/>
      <c r="I42" s="14" t="s">
        <v>2</v>
      </c>
      <c r="J42" s="174">
        <v>112997.9</v>
      </c>
      <c r="K42">
        <v>2</v>
      </c>
      <c r="N42" s="34">
        <f>D41/D54</f>
        <v>2.2738211082316706</v>
      </c>
    </row>
    <row r="43" spans="3:11" ht="15.75">
      <c r="C43" s="14" t="s">
        <v>6</v>
      </c>
      <c r="D43" s="174">
        <v>120415.66729613715</v>
      </c>
      <c r="E43" s="27">
        <v>3</v>
      </c>
      <c r="F43" s="14" t="s">
        <v>6</v>
      </c>
      <c r="G43" s="174">
        <v>120.4</v>
      </c>
      <c r="H43" s="130"/>
      <c r="I43" s="14" t="s">
        <v>14</v>
      </c>
      <c r="J43" s="174">
        <v>107146.6</v>
      </c>
      <c r="K43">
        <v>3</v>
      </c>
    </row>
    <row r="44" spans="3:11" ht="15.75">
      <c r="C44" s="14" t="s">
        <v>14</v>
      </c>
      <c r="D44" s="174">
        <v>113277.7</v>
      </c>
      <c r="E44" s="27">
        <v>4</v>
      </c>
      <c r="F44" s="14" t="s">
        <v>14</v>
      </c>
      <c r="G44" s="174">
        <v>113.3</v>
      </c>
      <c r="H44" s="130"/>
      <c r="I44" s="14" t="s">
        <v>6</v>
      </c>
      <c r="J44" s="174">
        <v>104603</v>
      </c>
      <c r="K44">
        <v>4</v>
      </c>
    </row>
    <row r="45" spans="3:11" ht="15.75">
      <c r="C45" s="14" t="s">
        <v>8</v>
      </c>
      <c r="D45" s="174">
        <v>105532.4</v>
      </c>
      <c r="E45" s="27">
        <v>5</v>
      </c>
      <c r="F45" s="14" t="s">
        <v>8</v>
      </c>
      <c r="G45" s="174">
        <v>105.5</v>
      </c>
      <c r="H45" s="130"/>
      <c r="I45" s="14" t="s">
        <v>8</v>
      </c>
      <c r="J45" s="174">
        <v>92875</v>
      </c>
      <c r="K45">
        <v>5</v>
      </c>
    </row>
    <row r="46" spans="3:11" ht="15.75">
      <c r="C46" s="14" t="s">
        <v>11</v>
      </c>
      <c r="D46" s="174">
        <v>82113</v>
      </c>
      <c r="E46" s="27">
        <v>6</v>
      </c>
      <c r="F46" s="14" t="s">
        <v>11</v>
      </c>
      <c r="G46" s="174">
        <v>82.1</v>
      </c>
      <c r="H46" s="130"/>
      <c r="I46" s="14" t="s">
        <v>11</v>
      </c>
      <c r="J46" s="174">
        <v>73266</v>
      </c>
      <c r="K46">
        <v>6</v>
      </c>
    </row>
    <row r="47" spans="3:11" ht="15.75">
      <c r="C47" s="14" t="s">
        <v>10</v>
      </c>
      <c r="D47" s="174">
        <v>79417.1</v>
      </c>
      <c r="E47" s="27">
        <v>7</v>
      </c>
      <c r="F47" s="14" t="s">
        <v>10</v>
      </c>
      <c r="G47" s="174">
        <v>79.4</v>
      </c>
      <c r="H47" s="130"/>
      <c r="I47" s="14" t="s">
        <v>10</v>
      </c>
      <c r="J47" s="174">
        <v>67054.2</v>
      </c>
      <c r="K47">
        <v>7</v>
      </c>
    </row>
    <row r="48" spans="3:11" ht="15.75">
      <c r="C48" s="14" t="s">
        <v>3</v>
      </c>
      <c r="D48" s="174">
        <v>74628</v>
      </c>
      <c r="E48" s="27">
        <v>8</v>
      </c>
      <c r="F48" s="14" t="s">
        <v>3</v>
      </c>
      <c r="G48" s="174">
        <v>74.6</v>
      </c>
      <c r="H48" s="130"/>
      <c r="I48" s="14" t="s">
        <v>3</v>
      </c>
      <c r="J48" s="174">
        <v>64633</v>
      </c>
      <c r="K48">
        <v>8</v>
      </c>
    </row>
    <row r="49" spans="3:11" ht="15.75">
      <c r="C49" s="18" t="s">
        <v>1</v>
      </c>
      <c r="D49" s="178">
        <v>72316.4</v>
      </c>
      <c r="E49" s="27">
        <v>9</v>
      </c>
      <c r="F49" s="18" t="s">
        <v>1</v>
      </c>
      <c r="G49" s="178">
        <v>72.3</v>
      </c>
      <c r="H49" s="130"/>
      <c r="I49" s="14" t="s">
        <v>53</v>
      </c>
      <c r="J49" s="174">
        <v>63559</v>
      </c>
      <c r="K49">
        <v>9</v>
      </c>
    </row>
    <row r="50" spans="3:11" ht="15.75">
      <c r="C50" s="14" t="s">
        <v>53</v>
      </c>
      <c r="D50" s="174">
        <v>70576</v>
      </c>
      <c r="E50" s="27">
        <v>10</v>
      </c>
      <c r="F50" s="14" t="s">
        <v>53</v>
      </c>
      <c r="G50" s="174">
        <v>70.6</v>
      </c>
      <c r="H50" s="130"/>
      <c r="I50" s="18" t="s">
        <v>1</v>
      </c>
      <c r="J50" s="178">
        <v>63512</v>
      </c>
      <c r="K50">
        <v>10</v>
      </c>
    </row>
    <row r="51" spans="3:11" ht="15.75">
      <c r="C51" s="14" t="s">
        <v>7</v>
      </c>
      <c r="D51" s="174">
        <v>66145.9</v>
      </c>
      <c r="E51" s="27">
        <v>11</v>
      </c>
      <c r="F51" s="14" t="s">
        <v>7</v>
      </c>
      <c r="G51" s="174">
        <v>66.1</v>
      </c>
      <c r="H51" s="130"/>
      <c r="I51" s="14" t="s">
        <v>17</v>
      </c>
      <c r="J51" s="174">
        <v>57025.8</v>
      </c>
      <c r="K51">
        <v>11</v>
      </c>
    </row>
    <row r="52" spans="3:11" ht="15.75">
      <c r="C52" s="14" t="s">
        <v>4</v>
      </c>
      <c r="D52" s="174">
        <v>64068.1</v>
      </c>
      <c r="E52" s="27">
        <v>12</v>
      </c>
      <c r="F52" s="14" t="s">
        <v>4</v>
      </c>
      <c r="G52" s="174">
        <v>64.1</v>
      </c>
      <c r="H52" s="130"/>
      <c r="I52" s="14" t="s">
        <v>4</v>
      </c>
      <c r="J52" s="174">
        <v>56744.2</v>
      </c>
      <c r="K52">
        <v>12</v>
      </c>
    </row>
    <row r="53" spans="3:11" ht="15.75">
      <c r="C53" s="14" t="s">
        <v>17</v>
      </c>
      <c r="D53" s="174">
        <v>62485.3</v>
      </c>
      <c r="E53" s="27">
        <v>13</v>
      </c>
      <c r="F53" s="14" t="s">
        <v>17</v>
      </c>
      <c r="G53" s="174">
        <v>62.5</v>
      </c>
      <c r="H53" s="130"/>
      <c r="I53" s="14" t="s">
        <v>7</v>
      </c>
      <c r="J53" s="174">
        <v>56668</v>
      </c>
      <c r="K53">
        <v>13</v>
      </c>
    </row>
    <row r="54" spans="3:11" ht="15.75">
      <c r="C54" s="14" t="s">
        <v>12</v>
      </c>
      <c r="D54" s="174">
        <v>58576.2</v>
      </c>
      <c r="E54" s="27">
        <v>14</v>
      </c>
      <c r="F54" s="14" t="s">
        <v>12</v>
      </c>
      <c r="G54" s="174">
        <v>58.6</v>
      </c>
      <c r="H54" s="130"/>
      <c r="I54" s="14" t="s">
        <v>12</v>
      </c>
      <c r="J54" s="174">
        <v>53880</v>
      </c>
      <c r="K54">
        <v>14</v>
      </c>
    </row>
    <row r="57" spans="3:12" ht="15.75">
      <c r="C57" s="73" t="s">
        <v>2</v>
      </c>
      <c r="D57" s="74">
        <v>428899.6</v>
      </c>
      <c r="E57" s="75">
        <v>4052731</v>
      </c>
      <c r="F57" s="76">
        <f>D57/E57*1000000</f>
        <v>105829.77256570938</v>
      </c>
      <c r="G57" s="75"/>
      <c r="H57" s="75"/>
      <c r="K57" s="47"/>
      <c r="L57" s="34"/>
    </row>
    <row r="58" spans="3:12" ht="15.75">
      <c r="C58" s="73" t="s">
        <v>17</v>
      </c>
      <c r="D58" s="74">
        <v>36189.2</v>
      </c>
      <c r="E58" s="75">
        <v>703220</v>
      </c>
      <c r="F58" s="76">
        <f aca="true" t="shared" si="0" ref="F58:F71">D58/E58*1000000</f>
        <v>51462.131338699124</v>
      </c>
      <c r="G58" s="75"/>
      <c r="H58" s="75"/>
      <c r="I58" s="14" t="s">
        <v>12</v>
      </c>
      <c r="J58" s="78">
        <v>120.1401745569955</v>
      </c>
      <c r="K58" s="47"/>
      <c r="L58" s="34"/>
    </row>
    <row r="59" spans="3:12" ht="15.75">
      <c r="C59" s="73" t="s">
        <v>12</v>
      </c>
      <c r="D59" s="74">
        <v>39412.7</v>
      </c>
      <c r="E59" s="75">
        <v>840391</v>
      </c>
      <c r="F59" s="76">
        <f t="shared" si="0"/>
        <v>46898.05102624849</v>
      </c>
      <c r="G59" s="75"/>
      <c r="H59" s="75"/>
      <c r="I59" s="18" t="s">
        <v>1</v>
      </c>
      <c r="J59" s="78">
        <v>117.46187211417379</v>
      </c>
      <c r="K59" s="45"/>
      <c r="L59" s="34"/>
    </row>
    <row r="60" spans="3:12" ht="15.75">
      <c r="C60" s="73" t="s">
        <v>6</v>
      </c>
      <c r="D60" s="74">
        <v>369299.3</v>
      </c>
      <c r="E60" s="75">
        <v>3762809</v>
      </c>
      <c r="F60" s="76">
        <f t="shared" si="0"/>
        <v>98144.5776280433</v>
      </c>
      <c r="G60" s="75"/>
      <c r="H60" s="75"/>
      <c r="I60" s="14" t="s">
        <v>6</v>
      </c>
      <c r="J60" s="79">
        <v>113.25845762670166</v>
      </c>
      <c r="K60" s="47"/>
      <c r="L60" s="34"/>
    </row>
    <row r="61" spans="3:12" ht="15.75">
      <c r="C61" s="80" t="s">
        <v>1</v>
      </c>
      <c r="D61" s="74">
        <v>90593.4</v>
      </c>
      <c r="E61" s="75">
        <v>1532736</v>
      </c>
      <c r="F61" s="76">
        <f t="shared" si="0"/>
        <v>59105.67769009144</v>
      </c>
      <c r="G61" s="75"/>
      <c r="H61" s="75"/>
      <c r="I61" s="14" t="s">
        <v>2</v>
      </c>
      <c r="J61" s="79">
        <v>112.20075468585686</v>
      </c>
      <c r="K61" s="48"/>
      <c r="L61" s="34"/>
    </row>
    <row r="62" spans="3:12" ht="15.75">
      <c r="C62" s="73" t="s">
        <v>4</v>
      </c>
      <c r="D62" s="74">
        <v>62352.7</v>
      </c>
      <c r="E62" s="75">
        <v>1282567</v>
      </c>
      <c r="F62" s="76">
        <f t="shared" si="0"/>
        <v>48615.54990889365</v>
      </c>
      <c r="G62" s="75"/>
      <c r="H62" s="75"/>
      <c r="I62" s="14" t="s">
        <v>7</v>
      </c>
      <c r="J62" s="79">
        <v>111.97079715864247</v>
      </c>
      <c r="K62" s="47"/>
      <c r="L62" s="34"/>
    </row>
    <row r="63" spans="3:12" ht="15.75">
      <c r="C63" s="73" t="s">
        <v>14</v>
      </c>
      <c r="D63" s="74">
        <v>278260.4</v>
      </c>
      <c r="E63" s="75">
        <v>2718227</v>
      </c>
      <c r="F63" s="76">
        <f t="shared" si="0"/>
        <v>102368.34524857564</v>
      </c>
      <c r="G63" s="75"/>
      <c r="H63" s="75"/>
      <c r="I63" s="14" t="s">
        <v>4</v>
      </c>
      <c r="J63" s="79">
        <v>111.0007597534326</v>
      </c>
      <c r="K63" s="47"/>
      <c r="L63" s="34"/>
    </row>
    <row r="64" spans="3:12" ht="15.75">
      <c r="C64" s="73" t="s">
        <v>7</v>
      </c>
      <c r="D64" s="74">
        <v>78138.5</v>
      </c>
      <c r="E64" s="75">
        <v>1413257</v>
      </c>
      <c r="F64" s="76">
        <f t="shared" si="0"/>
        <v>55289.660691579804</v>
      </c>
      <c r="G64" s="75"/>
      <c r="H64" s="75"/>
      <c r="I64" s="14" t="s">
        <v>8</v>
      </c>
      <c r="J64" s="79">
        <v>110.36052778293997</v>
      </c>
      <c r="K64" s="47"/>
      <c r="L64" s="34"/>
    </row>
    <row r="65" spans="3:12" ht="15.75">
      <c r="C65" s="73" t="s">
        <v>8</v>
      </c>
      <c r="D65" s="74">
        <v>314054</v>
      </c>
      <c r="E65" s="75">
        <v>3359816</v>
      </c>
      <c r="F65" s="76">
        <f t="shared" si="0"/>
        <v>93473.57117175464</v>
      </c>
      <c r="G65" s="75"/>
      <c r="H65" s="75"/>
      <c r="I65" s="14" t="s">
        <v>3</v>
      </c>
      <c r="J65" s="81">
        <v>109.83109272664598</v>
      </c>
      <c r="K65" s="47"/>
      <c r="L65" s="34"/>
    </row>
    <row r="66" spans="3:12" ht="15.75">
      <c r="C66" s="73" t="s">
        <v>3</v>
      </c>
      <c r="D66" s="74">
        <v>125959.2</v>
      </c>
      <c r="E66" s="75">
        <v>2119003</v>
      </c>
      <c r="F66" s="76">
        <f t="shared" si="0"/>
        <v>59442.671860304115</v>
      </c>
      <c r="G66" s="75"/>
      <c r="H66" s="75"/>
      <c r="I66" s="14" t="s">
        <v>11</v>
      </c>
      <c r="J66" s="79">
        <v>108.96378210754199</v>
      </c>
      <c r="K66" s="47"/>
      <c r="L66" s="34"/>
    </row>
    <row r="67" spans="3:12" ht="15.75">
      <c r="C67" s="73" t="s">
        <v>11</v>
      </c>
      <c r="D67" s="74">
        <v>93729.3</v>
      </c>
      <c r="E67" s="75">
        <v>1388021</v>
      </c>
      <c r="F67" s="76">
        <f t="shared" si="0"/>
        <v>67527.29245450898</v>
      </c>
      <c r="G67" s="75"/>
      <c r="H67" s="75"/>
      <c r="I67" s="14" t="s">
        <v>17</v>
      </c>
      <c r="J67" s="79">
        <v>107.24993568605439</v>
      </c>
      <c r="K67" s="47"/>
      <c r="L67" s="34"/>
    </row>
    <row r="68" spans="3:12" ht="15.75">
      <c r="C68" s="73" t="s">
        <v>5</v>
      </c>
      <c r="D68" s="74">
        <v>387216.7</v>
      </c>
      <c r="E68" s="75">
        <v>3172787</v>
      </c>
      <c r="F68" s="76">
        <f t="shared" si="0"/>
        <v>122043.08073627381</v>
      </c>
      <c r="G68" s="75"/>
      <c r="H68" s="75"/>
      <c r="I68" s="14" t="s">
        <v>53</v>
      </c>
      <c r="J68" s="79">
        <v>106.85579196217493</v>
      </c>
      <c r="K68" s="47"/>
      <c r="L68" s="34"/>
    </row>
    <row r="69" spans="3:12" ht="15.75">
      <c r="C69" s="73" t="s">
        <v>53</v>
      </c>
      <c r="D69" s="74">
        <v>155023.3</v>
      </c>
      <c r="E69" s="75">
        <v>2583808</v>
      </c>
      <c r="F69" s="76">
        <f t="shared" si="0"/>
        <v>59997.9952070742</v>
      </c>
      <c r="G69" s="75"/>
      <c r="H69" s="75"/>
      <c r="I69" s="14" t="s">
        <v>10</v>
      </c>
      <c r="J69" s="79">
        <v>105.51082563418232</v>
      </c>
      <c r="K69" s="47"/>
      <c r="L69" s="34"/>
    </row>
    <row r="70" spans="3:12" ht="15.75">
      <c r="C70" s="73" t="s">
        <v>10</v>
      </c>
      <c r="D70" s="74">
        <v>85312.9</v>
      </c>
      <c r="E70" s="75">
        <v>1312208</v>
      </c>
      <c r="F70" s="76">
        <f t="shared" si="0"/>
        <v>65014.769000036584</v>
      </c>
      <c r="G70" s="75"/>
      <c r="H70" s="75"/>
      <c r="I70" s="14" t="s">
        <v>5</v>
      </c>
      <c r="J70" s="79">
        <v>103.97545135371419</v>
      </c>
      <c r="K70" s="49"/>
      <c r="L70" s="34"/>
    </row>
    <row r="71" spans="3:12" ht="15.75">
      <c r="C71" s="75"/>
      <c r="D71" s="75">
        <f>SUM(D57:D70)</f>
        <v>2544441.1999999997</v>
      </c>
      <c r="E71" s="75">
        <f>SUM(E57:E70)</f>
        <v>30241581</v>
      </c>
      <c r="F71" s="76">
        <f t="shared" si="0"/>
        <v>84137.17523564657</v>
      </c>
      <c r="G71" s="75"/>
      <c r="H71" s="75"/>
      <c r="I71" s="14" t="s">
        <v>14</v>
      </c>
      <c r="J71" s="79">
        <v>98.01867933026224</v>
      </c>
      <c r="L71" s="34"/>
    </row>
    <row r="72" spans="3:10" ht="15.75">
      <c r="C72" s="75"/>
      <c r="D72" s="75"/>
      <c r="E72" s="75"/>
      <c r="F72" s="76"/>
      <c r="G72" s="75"/>
      <c r="H72" s="75"/>
      <c r="I72" s="11"/>
      <c r="J72" s="11"/>
    </row>
    <row r="73" spans="2:10" ht="15.75">
      <c r="B73" t="s">
        <v>13</v>
      </c>
      <c r="C73" s="56">
        <v>2009</v>
      </c>
      <c r="D73" s="109">
        <v>14516900</v>
      </c>
      <c r="E73" s="56">
        <v>141903979</v>
      </c>
      <c r="F73" s="110">
        <f>D73/E73*1000000</f>
        <v>102300.86641897477</v>
      </c>
      <c r="G73" s="65">
        <f>F73/F74*100</f>
        <v>104.86838540230292</v>
      </c>
      <c r="H73" s="75"/>
      <c r="I73" s="75"/>
      <c r="J73" s="75"/>
    </row>
    <row r="74" spans="3:10" ht="15.75">
      <c r="C74" s="56">
        <v>2008</v>
      </c>
      <c r="D74" s="111">
        <v>13853200</v>
      </c>
      <c r="E74" s="56">
        <v>142008838</v>
      </c>
      <c r="F74" s="110">
        <f>D74/E74*1000000</f>
        <v>97551.67491758506</v>
      </c>
      <c r="G74" s="78"/>
      <c r="H74" s="75"/>
      <c r="I74" s="75"/>
      <c r="J74" s="75"/>
    </row>
    <row r="75" spans="3:10" ht="15.75">
      <c r="C75" s="166" t="s">
        <v>72</v>
      </c>
      <c r="D75" s="167">
        <v>3607600</v>
      </c>
      <c r="E75" s="166">
        <v>141914500</v>
      </c>
      <c r="F75" s="168">
        <f>D75/E75*1000000</f>
        <v>25420.940073072165</v>
      </c>
      <c r="G75" s="78"/>
      <c r="H75" s="75"/>
      <c r="I75" s="75"/>
      <c r="J75" s="75"/>
    </row>
    <row r="76" spans="3:10" ht="15.75">
      <c r="C76" s="166" t="s">
        <v>74</v>
      </c>
      <c r="D76" s="167">
        <v>7535300</v>
      </c>
      <c r="E76" s="166">
        <v>141914500</v>
      </c>
      <c r="F76" s="168">
        <f>D76/E76*1000000</f>
        <v>53097.4636136547</v>
      </c>
      <c r="G76" s="78"/>
      <c r="H76" s="75"/>
      <c r="I76" s="75"/>
      <c r="J76" s="75"/>
    </row>
    <row r="77" spans="2:10" ht="15.75">
      <c r="B77" t="s">
        <v>58</v>
      </c>
      <c r="C77" s="75"/>
      <c r="D77" s="75"/>
      <c r="E77" s="75"/>
      <c r="F77" s="75"/>
      <c r="G77" s="78"/>
      <c r="H77" s="75"/>
      <c r="I77" s="75"/>
      <c r="J77" s="75"/>
    </row>
    <row r="78" spans="3:10" ht="15.75">
      <c r="C78" s="75">
        <v>2008</v>
      </c>
      <c r="D78" s="75">
        <v>2544441.1999999997</v>
      </c>
      <c r="E78" s="75">
        <v>30241581</v>
      </c>
      <c r="F78" s="76">
        <f>D78/E78*1000000</f>
        <v>84137.17523564657</v>
      </c>
      <c r="G78" s="78">
        <f>F78/F79*100</f>
        <v>132.69031616804557</v>
      </c>
      <c r="H78" s="75"/>
      <c r="I78" s="75"/>
      <c r="J78" s="75"/>
    </row>
    <row r="79" spans="3:10" ht="15.75">
      <c r="C79" s="75">
        <v>2007</v>
      </c>
      <c r="D79" s="75">
        <v>1920894.5</v>
      </c>
      <c r="E79" s="75">
        <v>30293874</v>
      </c>
      <c r="F79" s="76">
        <f>D79/E79*1000000</f>
        <v>63408.67793930878</v>
      </c>
      <c r="G79" s="75"/>
      <c r="H79" s="75"/>
      <c r="I79" s="75"/>
      <c r="J79" s="75"/>
    </row>
    <row r="80" spans="3:10" ht="12.75">
      <c r="C80" s="75"/>
      <c r="D80" s="75"/>
      <c r="E80" s="75"/>
      <c r="F80" s="75"/>
      <c r="G80" s="75"/>
      <c r="H80" s="75"/>
      <c r="I80" s="75"/>
      <c r="J80" s="75"/>
    </row>
    <row r="81" spans="3:10" ht="12.75">
      <c r="C81" s="75" t="s">
        <v>1</v>
      </c>
      <c r="D81" s="75">
        <v>21848643.8</v>
      </c>
      <c r="E81" s="75">
        <v>1528488</v>
      </c>
      <c r="F81" s="75">
        <f>D81/E81*1000</f>
        <v>14294.285463804754</v>
      </c>
      <c r="G81" s="75"/>
      <c r="H81" s="75"/>
      <c r="I81" s="75"/>
      <c r="J81" s="75"/>
    </row>
    <row r="82" spans="3:10" ht="12.75">
      <c r="C82" s="75"/>
      <c r="D82" s="75">
        <v>21848643.8</v>
      </c>
      <c r="E82" s="75">
        <v>1530612</v>
      </c>
      <c r="F82" s="75">
        <f>D82/E82*1000</f>
        <v>14274.449566578598</v>
      </c>
      <c r="G82" s="75"/>
      <c r="H82" s="75"/>
      <c r="I82" s="75"/>
      <c r="J82" s="75"/>
    </row>
    <row r="84" ht="15.75">
      <c r="C84" s="66"/>
    </row>
    <row r="85" ht="15.75">
      <c r="C85" s="66"/>
    </row>
    <row r="86" ht="15.75">
      <c r="C86" s="66"/>
    </row>
    <row r="87" ht="15.75">
      <c r="C87" s="66"/>
    </row>
    <row r="88" ht="15.75">
      <c r="C88" s="67"/>
    </row>
    <row r="89" ht="15.75">
      <c r="C89" s="66"/>
    </row>
    <row r="90" ht="15.75">
      <c r="C90" s="66"/>
    </row>
    <row r="91" ht="15.75">
      <c r="C91" s="66"/>
    </row>
    <row r="92" ht="15.75">
      <c r="C92" s="66"/>
    </row>
    <row r="93" ht="15.75">
      <c r="C93" s="66"/>
    </row>
    <row r="94" ht="15.75">
      <c r="C94" s="66"/>
    </row>
    <row r="95" ht="15.75">
      <c r="C95" s="66"/>
    </row>
    <row r="96" ht="15.75">
      <c r="C96" s="66"/>
    </row>
    <row r="97" ht="15.75">
      <c r="C97" s="66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&amp;R29</oddHeader>
  </headerFooter>
  <colBreaks count="1" manualBreakCount="1">
    <brk id="1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8">
      <selection activeCell="G57" sqref="G57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19.83203125" style="0" customWidth="1"/>
    <col min="7" max="7" width="8.5" style="0" customWidth="1"/>
    <col min="9" max="9" width="24.66015625" style="0" customWidth="1"/>
    <col min="10" max="10" width="9.66015625" style="0" bestFit="1" customWidth="1"/>
    <col min="11" max="11" width="9.5" style="0" bestFit="1" customWidth="1"/>
  </cols>
  <sheetData>
    <row r="1" spans="1:14" ht="19.5" customHeight="1">
      <c r="A1" s="215" t="s">
        <v>41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78.75" customHeight="1">
      <c r="A2" s="1"/>
      <c r="B2" s="1"/>
      <c r="C2" s="11"/>
      <c r="D2" s="53" t="s">
        <v>110</v>
      </c>
      <c r="E2" s="53" t="s">
        <v>109</v>
      </c>
      <c r="F2" s="53" t="s">
        <v>96</v>
      </c>
    </row>
    <row r="3" spans="3:10" ht="19.5" customHeight="1">
      <c r="C3" s="14" t="s">
        <v>2</v>
      </c>
      <c r="D3" s="174">
        <v>5227.2</v>
      </c>
      <c r="E3" s="174">
        <v>4532.9</v>
      </c>
      <c r="F3" s="174">
        <v>105.1</v>
      </c>
      <c r="I3" s="14" t="s">
        <v>6</v>
      </c>
      <c r="J3" s="174">
        <v>111.6</v>
      </c>
    </row>
    <row r="4" spans="3:10" ht="19.5" customHeight="1">
      <c r="C4" s="14" t="s">
        <v>17</v>
      </c>
      <c r="D4" s="174">
        <v>3639.8</v>
      </c>
      <c r="E4" s="174">
        <v>3436.5</v>
      </c>
      <c r="F4" s="174">
        <v>94.1</v>
      </c>
      <c r="I4" s="14" t="s">
        <v>11</v>
      </c>
      <c r="J4" s="174">
        <v>109.5</v>
      </c>
    </row>
    <row r="5" spans="3:10" ht="19.5" customHeight="1">
      <c r="C5" s="14" t="s">
        <v>12</v>
      </c>
      <c r="D5" s="174">
        <v>2029.2</v>
      </c>
      <c r="E5" s="174">
        <v>1828.1</v>
      </c>
      <c r="F5" s="174">
        <v>103.9</v>
      </c>
      <c r="I5" s="18" t="s">
        <v>1</v>
      </c>
      <c r="J5" s="178">
        <v>107.2</v>
      </c>
    </row>
    <row r="6" spans="3:10" ht="19.5" customHeight="1">
      <c r="C6" s="14" t="s">
        <v>6</v>
      </c>
      <c r="D6" s="174">
        <v>5777.1496911919885</v>
      </c>
      <c r="E6" s="174">
        <v>5096.7</v>
      </c>
      <c r="F6" s="174">
        <v>111.6</v>
      </c>
      <c r="I6" s="14" t="s">
        <v>8</v>
      </c>
      <c r="J6" s="174">
        <v>106.4</v>
      </c>
    </row>
    <row r="7" spans="3:10" ht="19.5" customHeight="1">
      <c r="C7" s="18" t="s">
        <v>1</v>
      </c>
      <c r="D7" s="178">
        <v>4655</v>
      </c>
      <c r="E7" s="178">
        <v>4136</v>
      </c>
      <c r="F7" s="178">
        <v>107.2</v>
      </c>
      <c r="I7" s="14" t="s">
        <v>2</v>
      </c>
      <c r="J7" s="174">
        <v>105.1</v>
      </c>
    </row>
    <row r="8" spans="3:10" ht="19.5" customHeight="1">
      <c r="C8" s="14" t="s">
        <v>4</v>
      </c>
      <c r="D8" s="174">
        <v>3388.8</v>
      </c>
      <c r="E8" s="174">
        <v>3126.9</v>
      </c>
      <c r="F8" s="174">
        <v>99.8</v>
      </c>
      <c r="I8" s="14" t="s">
        <v>10</v>
      </c>
      <c r="J8" s="174">
        <v>105</v>
      </c>
    </row>
    <row r="9" spans="3:10" ht="19.5" customHeight="1">
      <c r="C9" s="14" t="s">
        <v>14</v>
      </c>
      <c r="D9" s="174">
        <v>6948.8</v>
      </c>
      <c r="E9" s="174">
        <v>7116.1</v>
      </c>
      <c r="F9" s="174">
        <v>86.9</v>
      </c>
      <c r="I9" s="14" t="s">
        <v>5</v>
      </c>
      <c r="J9" s="174">
        <v>104.9</v>
      </c>
    </row>
    <row r="10" spans="3:10" ht="19.5" customHeight="1">
      <c r="C10" s="14" t="s">
        <v>7</v>
      </c>
      <c r="D10" s="174">
        <v>5270.8</v>
      </c>
      <c r="E10" s="174">
        <v>4754.8</v>
      </c>
      <c r="F10" s="174">
        <v>104</v>
      </c>
      <c r="I10" s="14" t="s">
        <v>7</v>
      </c>
      <c r="J10" s="174">
        <v>104</v>
      </c>
    </row>
    <row r="11" spans="3:11" ht="19.5" customHeight="1">
      <c r="C11" s="14" t="s">
        <v>8</v>
      </c>
      <c r="D11" s="174">
        <v>4832.3</v>
      </c>
      <c r="E11" s="174">
        <v>4285</v>
      </c>
      <c r="F11" s="174">
        <v>106.4</v>
      </c>
      <c r="I11" s="14" t="s">
        <v>12</v>
      </c>
      <c r="J11" s="174">
        <v>103.9</v>
      </c>
      <c r="K11" s="34"/>
    </row>
    <row r="12" spans="3:11" ht="19.5" customHeight="1">
      <c r="C12" s="14" t="s">
        <v>3</v>
      </c>
      <c r="D12" s="174">
        <v>4480</v>
      </c>
      <c r="E12" s="174">
        <v>4174</v>
      </c>
      <c r="F12" s="174">
        <v>102.7</v>
      </c>
      <c r="I12" s="14" t="s">
        <v>3</v>
      </c>
      <c r="J12" s="174">
        <v>102.7</v>
      </c>
      <c r="K12" s="34"/>
    </row>
    <row r="13" spans="3:11" ht="19.5" customHeight="1">
      <c r="C13" s="14" t="s">
        <v>11</v>
      </c>
      <c r="D13" s="174">
        <v>3773</v>
      </c>
      <c r="E13" s="174">
        <v>3206</v>
      </c>
      <c r="F13" s="174">
        <v>109.5</v>
      </c>
      <c r="I13" s="14" t="s">
        <v>4</v>
      </c>
      <c r="J13" s="174">
        <v>99.8</v>
      </c>
      <c r="K13" s="34">
        <f>100-J13</f>
        <v>0.20000000000000284</v>
      </c>
    </row>
    <row r="14" spans="3:11" ht="19.5" customHeight="1">
      <c r="C14" s="14" t="s">
        <v>5</v>
      </c>
      <c r="D14" s="174">
        <v>6036.6</v>
      </c>
      <c r="E14" s="174">
        <v>5276.2</v>
      </c>
      <c r="F14" s="174">
        <v>104.9</v>
      </c>
      <c r="I14" s="14" t="s">
        <v>53</v>
      </c>
      <c r="J14" s="174">
        <v>95</v>
      </c>
      <c r="K14" s="34">
        <f>100-J14</f>
        <v>5</v>
      </c>
    </row>
    <row r="15" spans="3:11" ht="19.5" customHeight="1">
      <c r="C15" s="14" t="s">
        <v>53</v>
      </c>
      <c r="D15" s="174">
        <v>2849</v>
      </c>
      <c r="E15" s="174">
        <v>2881</v>
      </c>
      <c r="F15" s="174">
        <v>95</v>
      </c>
      <c r="I15" s="14" t="s">
        <v>17</v>
      </c>
      <c r="J15" s="174">
        <v>94.1</v>
      </c>
      <c r="K15" s="34">
        <f>100-J15</f>
        <v>5.900000000000006</v>
      </c>
    </row>
    <row r="16" spans="3:11" ht="19.5" customHeight="1">
      <c r="C16" s="14" t="s">
        <v>10</v>
      </c>
      <c r="D16" s="174">
        <v>1825.5</v>
      </c>
      <c r="E16" s="174">
        <v>1641.7</v>
      </c>
      <c r="F16" s="174">
        <v>105</v>
      </c>
      <c r="I16" s="14" t="s">
        <v>14</v>
      </c>
      <c r="J16" s="174">
        <v>86.9</v>
      </c>
      <c r="K16" s="34">
        <f>100-J16</f>
        <v>13.099999999999994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87</v>
      </c>
      <c r="E40" t="s">
        <v>16</v>
      </c>
      <c r="G40" s="51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14</v>
      </c>
      <c r="D41" s="174">
        <v>6948.8</v>
      </c>
      <c r="E41">
        <v>1</v>
      </c>
      <c r="F41" s="14" t="s">
        <v>14</v>
      </c>
      <c r="G41" s="174">
        <v>6.9</v>
      </c>
      <c r="H41" s="130"/>
      <c r="I41" s="14" t="s">
        <v>14</v>
      </c>
      <c r="J41" s="174">
        <v>7116.1</v>
      </c>
      <c r="K41">
        <v>1</v>
      </c>
    </row>
    <row r="42" spans="3:11" ht="15.75">
      <c r="C42" s="14" t="s">
        <v>5</v>
      </c>
      <c r="D42" s="174">
        <v>6036.6</v>
      </c>
      <c r="E42">
        <v>2</v>
      </c>
      <c r="F42" s="14" t="s">
        <v>5</v>
      </c>
      <c r="G42" s="174">
        <v>6</v>
      </c>
      <c r="H42" s="130"/>
      <c r="I42" s="14" t="s">
        <v>5</v>
      </c>
      <c r="J42" s="174">
        <v>5276.2</v>
      </c>
      <c r="K42">
        <v>2</v>
      </c>
    </row>
    <row r="43" spans="3:11" ht="15.75">
      <c r="C43" s="14" t="s">
        <v>6</v>
      </c>
      <c r="D43" s="174">
        <v>5777.1496911919885</v>
      </c>
      <c r="E43">
        <v>3</v>
      </c>
      <c r="F43" s="14" t="s">
        <v>6</v>
      </c>
      <c r="G43" s="174">
        <v>5.8</v>
      </c>
      <c r="H43" s="130"/>
      <c r="I43" s="14" t="s">
        <v>6</v>
      </c>
      <c r="J43" s="174">
        <v>5096.7</v>
      </c>
      <c r="K43">
        <v>3</v>
      </c>
    </row>
    <row r="44" spans="3:11" ht="15.75">
      <c r="C44" s="14" t="s">
        <v>7</v>
      </c>
      <c r="D44" s="174">
        <v>5270.8</v>
      </c>
      <c r="E44">
        <v>4</v>
      </c>
      <c r="F44" s="14" t="s">
        <v>7</v>
      </c>
      <c r="G44" s="174">
        <v>5.3</v>
      </c>
      <c r="H44" s="130"/>
      <c r="I44" s="14" t="s">
        <v>7</v>
      </c>
      <c r="J44" s="174">
        <v>4754.8</v>
      </c>
      <c r="K44">
        <v>4</v>
      </c>
    </row>
    <row r="45" spans="3:11" ht="15" customHeight="1">
      <c r="C45" s="14" t="s">
        <v>2</v>
      </c>
      <c r="D45" s="174">
        <v>5227.2</v>
      </c>
      <c r="E45">
        <v>5</v>
      </c>
      <c r="F45" s="14" t="s">
        <v>2</v>
      </c>
      <c r="G45" s="174">
        <v>5.2</v>
      </c>
      <c r="H45" s="130"/>
      <c r="I45" s="14" t="s">
        <v>2</v>
      </c>
      <c r="J45" s="174">
        <v>4532.9</v>
      </c>
      <c r="K45">
        <v>5</v>
      </c>
    </row>
    <row r="46" spans="3:11" ht="14.25" customHeight="1">
      <c r="C46" s="14" t="s">
        <v>8</v>
      </c>
      <c r="D46" s="174">
        <v>4832.3</v>
      </c>
      <c r="E46">
        <v>6</v>
      </c>
      <c r="F46" s="14" t="s">
        <v>8</v>
      </c>
      <c r="G46" s="174">
        <v>4.8</v>
      </c>
      <c r="H46" s="130"/>
      <c r="I46" s="14" t="s">
        <v>8</v>
      </c>
      <c r="J46" s="174">
        <v>4285</v>
      </c>
      <c r="K46">
        <v>6</v>
      </c>
    </row>
    <row r="47" spans="3:11" ht="15.75">
      <c r="C47" s="18" t="s">
        <v>1</v>
      </c>
      <c r="D47" s="178">
        <v>4655</v>
      </c>
      <c r="E47">
        <v>7</v>
      </c>
      <c r="F47" s="18" t="s">
        <v>1</v>
      </c>
      <c r="G47" s="178">
        <v>4.7</v>
      </c>
      <c r="H47" s="130"/>
      <c r="I47" s="14" t="s">
        <v>3</v>
      </c>
      <c r="J47" s="174">
        <v>4174</v>
      </c>
      <c r="K47">
        <v>7</v>
      </c>
    </row>
    <row r="48" spans="3:11" ht="18" customHeight="1">
      <c r="C48" s="14" t="s">
        <v>3</v>
      </c>
      <c r="D48" s="174">
        <v>4480</v>
      </c>
      <c r="E48">
        <v>8</v>
      </c>
      <c r="F48" s="14" t="s">
        <v>3</v>
      </c>
      <c r="G48" s="174">
        <v>4.5</v>
      </c>
      <c r="H48" s="130"/>
      <c r="I48" s="18" t="s">
        <v>1</v>
      </c>
      <c r="J48" s="178">
        <v>4136</v>
      </c>
      <c r="K48">
        <v>8</v>
      </c>
    </row>
    <row r="49" spans="3:11" ht="15.75">
      <c r="C49" s="14" t="s">
        <v>11</v>
      </c>
      <c r="D49" s="174">
        <v>3773</v>
      </c>
      <c r="E49">
        <v>9</v>
      </c>
      <c r="F49" s="14" t="s">
        <v>11</v>
      </c>
      <c r="G49" s="174">
        <v>3.8</v>
      </c>
      <c r="H49" s="130"/>
      <c r="I49" s="14" t="s">
        <v>17</v>
      </c>
      <c r="J49" s="174">
        <v>3436.5</v>
      </c>
      <c r="K49">
        <v>9</v>
      </c>
    </row>
    <row r="50" spans="3:11" ht="15.75">
      <c r="C50" s="14" t="s">
        <v>17</v>
      </c>
      <c r="D50" s="174">
        <v>3639.8</v>
      </c>
      <c r="E50">
        <v>10</v>
      </c>
      <c r="F50" s="14" t="s">
        <v>17</v>
      </c>
      <c r="G50" s="174">
        <v>3.6</v>
      </c>
      <c r="H50" s="130"/>
      <c r="I50" s="14" t="s">
        <v>11</v>
      </c>
      <c r="J50" s="174">
        <v>3206</v>
      </c>
      <c r="K50">
        <v>10</v>
      </c>
    </row>
    <row r="51" spans="3:11" ht="15.75">
      <c r="C51" s="14" t="s">
        <v>4</v>
      </c>
      <c r="D51" s="174">
        <v>3388.8</v>
      </c>
      <c r="E51">
        <v>11</v>
      </c>
      <c r="F51" s="14" t="s">
        <v>4</v>
      </c>
      <c r="G51" s="174">
        <v>3.4</v>
      </c>
      <c r="H51" s="130"/>
      <c r="I51" s="14" t="s">
        <v>4</v>
      </c>
      <c r="J51" s="174">
        <v>3126.9</v>
      </c>
      <c r="K51">
        <v>11</v>
      </c>
    </row>
    <row r="52" spans="3:11" ht="15.75">
      <c r="C52" s="14" t="s">
        <v>53</v>
      </c>
      <c r="D52" s="174">
        <v>2849</v>
      </c>
      <c r="E52">
        <v>12</v>
      </c>
      <c r="F52" s="14" t="s">
        <v>53</v>
      </c>
      <c r="G52" s="174">
        <v>2.8</v>
      </c>
      <c r="H52" s="130"/>
      <c r="I52" s="14" t="s">
        <v>53</v>
      </c>
      <c r="J52" s="174">
        <v>2881</v>
      </c>
      <c r="K52">
        <v>12</v>
      </c>
    </row>
    <row r="53" spans="3:11" ht="15.75">
      <c r="C53" s="14" t="s">
        <v>12</v>
      </c>
      <c r="D53" s="174">
        <v>2029.2</v>
      </c>
      <c r="E53">
        <v>13</v>
      </c>
      <c r="F53" s="14" t="s">
        <v>12</v>
      </c>
      <c r="G53" s="174">
        <v>2</v>
      </c>
      <c r="H53" s="130"/>
      <c r="I53" s="14" t="s">
        <v>12</v>
      </c>
      <c r="J53" s="174">
        <v>1828.1</v>
      </c>
      <c r="K53">
        <v>13</v>
      </c>
    </row>
    <row r="54" spans="3:11" ht="15.75">
      <c r="C54" s="14" t="s">
        <v>10</v>
      </c>
      <c r="D54" s="174">
        <v>1825.5</v>
      </c>
      <c r="E54">
        <v>14</v>
      </c>
      <c r="F54" s="14" t="s">
        <v>10</v>
      </c>
      <c r="G54" s="174">
        <v>1.8</v>
      </c>
      <c r="H54" s="130"/>
      <c r="I54" s="14" t="s">
        <v>10</v>
      </c>
      <c r="J54" s="174">
        <v>1641.7</v>
      </c>
      <c r="K54">
        <v>14</v>
      </c>
    </row>
    <row r="57" spans="3:7" ht="15.75">
      <c r="C57" s="14" t="s">
        <v>11</v>
      </c>
      <c r="D57" s="78">
        <v>120.54597701149426</v>
      </c>
      <c r="G57" s="34">
        <f>D41/D54</f>
        <v>3.8065187619830185</v>
      </c>
    </row>
    <row r="58" spans="3:9" ht="15.75">
      <c r="C58" s="18" t="s">
        <v>1</v>
      </c>
      <c r="D58" s="78">
        <v>119.88700564971751</v>
      </c>
      <c r="E58" s="75"/>
      <c r="F58" s="75"/>
      <c r="G58" s="75"/>
      <c r="H58" s="75"/>
      <c r="I58" s="75"/>
    </row>
    <row r="59" spans="3:9" ht="15.75">
      <c r="C59" s="14" t="s">
        <v>6</v>
      </c>
      <c r="D59" s="79">
        <v>114.89737219400592</v>
      </c>
      <c r="E59" s="75"/>
      <c r="F59" s="75"/>
      <c r="G59" s="75"/>
      <c r="H59" s="75"/>
      <c r="I59" s="75"/>
    </row>
    <row r="60" spans="3:9" ht="15.75">
      <c r="C60" s="14" t="s">
        <v>5</v>
      </c>
      <c r="D60" s="79">
        <v>111.2848232848233</v>
      </c>
      <c r="E60" s="75"/>
      <c r="F60" s="75"/>
      <c r="G60" s="75"/>
      <c r="H60" s="75"/>
      <c r="I60" s="75"/>
    </row>
    <row r="61" spans="3:9" ht="15.75">
      <c r="C61" s="14" t="s">
        <v>12</v>
      </c>
      <c r="D61" s="81">
        <v>108.69775308045422</v>
      </c>
      <c r="E61" s="75"/>
      <c r="F61" s="75"/>
      <c r="G61" s="75"/>
      <c r="H61" s="75"/>
      <c r="I61" s="75"/>
    </row>
    <row r="62" spans="3:9" ht="15.75">
      <c r="C62" s="14" t="s">
        <v>2</v>
      </c>
      <c r="D62" s="79">
        <v>105.94682835820895</v>
      </c>
      <c r="E62" s="75"/>
      <c r="F62" s="75"/>
      <c r="G62" s="75"/>
      <c r="H62" s="75"/>
      <c r="I62" s="75"/>
    </row>
    <row r="63" spans="3:9" ht="15.75">
      <c r="C63" s="14" t="s">
        <v>7</v>
      </c>
      <c r="D63" s="79">
        <v>105.0353113821884</v>
      </c>
      <c r="E63" s="75"/>
      <c r="F63" s="75"/>
      <c r="G63" s="75"/>
      <c r="H63" s="75"/>
      <c r="I63" s="75"/>
    </row>
    <row r="64" spans="3:9" ht="15.75">
      <c r="C64" s="14" t="s">
        <v>17</v>
      </c>
      <c r="D64" s="79">
        <v>103.30393739908087</v>
      </c>
      <c r="E64" s="75"/>
      <c r="F64" s="75"/>
      <c r="G64" s="75"/>
      <c r="H64" s="75"/>
      <c r="I64" s="75"/>
    </row>
    <row r="65" spans="3:9" ht="15.75">
      <c r="C65" s="14" t="s">
        <v>8</v>
      </c>
      <c r="D65" s="79">
        <v>102.28215767634853</v>
      </c>
      <c r="E65" s="75"/>
      <c r="F65" s="75"/>
      <c r="G65" s="75"/>
      <c r="H65" s="75"/>
      <c r="I65" s="75"/>
    </row>
    <row r="66" spans="3:9" ht="15.75">
      <c r="C66" s="14" t="s">
        <v>10</v>
      </c>
      <c r="D66" s="79">
        <v>102.2550739163117</v>
      </c>
      <c r="E66" s="119">
        <f>100-D66</f>
        <v>-2.2550739163117015</v>
      </c>
      <c r="F66" s="75"/>
      <c r="G66" s="75"/>
      <c r="H66" s="75"/>
      <c r="I66" s="75"/>
    </row>
    <row r="67" spans="3:9" ht="15.75">
      <c r="C67" s="14" t="s">
        <v>3</v>
      </c>
      <c r="D67" s="79">
        <v>98.83351007423119</v>
      </c>
      <c r="E67" s="119">
        <f>100-D67</f>
        <v>1.1664899257688148</v>
      </c>
      <c r="F67" s="75"/>
      <c r="G67" s="75"/>
      <c r="H67" s="75"/>
      <c r="I67" s="75"/>
    </row>
    <row r="68" spans="3:9" ht="15.75">
      <c r="C68" s="14" t="s">
        <v>53</v>
      </c>
      <c r="D68" s="79">
        <v>94.87577639751554</v>
      </c>
      <c r="E68" s="119">
        <f>100-D68</f>
        <v>5.124223602484463</v>
      </c>
      <c r="F68" s="75"/>
      <c r="G68" s="75"/>
      <c r="H68" s="75"/>
      <c r="I68" s="75"/>
    </row>
    <row r="69" spans="3:9" ht="15.75">
      <c r="C69" s="14" t="s">
        <v>4</v>
      </c>
      <c r="D69" s="79">
        <v>92.47297825237662</v>
      </c>
      <c r="E69" s="119">
        <f>100-D69</f>
        <v>7.52702174762338</v>
      </c>
      <c r="F69" s="75"/>
      <c r="G69" s="75"/>
      <c r="H69" s="75"/>
      <c r="I69" s="75"/>
    </row>
    <row r="70" spans="3:9" ht="15.75">
      <c r="C70" s="14" t="s">
        <v>14</v>
      </c>
      <c r="D70" s="79">
        <v>79.24837464982292</v>
      </c>
      <c r="E70" s="119">
        <f>100-D70</f>
        <v>20.75162535017708</v>
      </c>
      <c r="F70" s="75"/>
      <c r="G70" s="75"/>
      <c r="H70" s="75"/>
      <c r="I70" s="75"/>
    </row>
    <row r="71" spans="3:9" ht="12.75">
      <c r="C71" s="11"/>
      <c r="D71" s="11"/>
      <c r="E71" s="75"/>
      <c r="F71" s="75"/>
      <c r="G71" s="75"/>
      <c r="H71" s="75"/>
      <c r="I71" s="75"/>
    </row>
    <row r="72" spans="3:9" ht="12.75">
      <c r="C72" s="75"/>
      <c r="D72" s="75"/>
      <c r="E72" s="75"/>
      <c r="F72" s="75"/>
      <c r="G72" s="75"/>
      <c r="H72" s="75"/>
      <c r="I72" s="75"/>
    </row>
    <row r="73" spans="3:9" ht="12.75">
      <c r="C73" s="105" t="s">
        <v>13</v>
      </c>
      <c r="D73" s="105"/>
      <c r="E73" s="105"/>
      <c r="F73" s="105"/>
      <c r="G73" s="105"/>
      <c r="H73" s="75"/>
      <c r="I73" s="75"/>
    </row>
    <row r="74" spans="3:9" ht="15.75">
      <c r="C74" s="105">
        <v>2009</v>
      </c>
      <c r="D74" s="106"/>
      <c r="E74" s="105">
        <v>141903979</v>
      </c>
      <c r="F74" s="112">
        <f>D74/E74*1000000</f>
        <v>0</v>
      </c>
      <c r="G74" s="105"/>
      <c r="H74" s="75"/>
      <c r="I74" s="75"/>
    </row>
    <row r="75" spans="3:9" ht="15.75">
      <c r="C75" s="105">
        <v>2008</v>
      </c>
      <c r="D75" s="105"/>
      <c r="E75" s="105">
        <v>142008838</v>
      </c>
      <c r="F75" s="112">
        <f>D75/E75*1000000</f>
        <v>0</v>
      </c>
      <c r="G75" s="113" t="e">
        <f>F74/F75*100</f>
        <v>#DIV/0!</v>
      </c>
      <c r="H75" s="75"/>
      <c r="I75" s="75"/>
    </row>
    <row r="76" spans="3:6" ht="12.75">
      <c r="C76" t="s">
        <v>72</v>
      </c>
      <c r="D76">
        <v>165700</v>
      </c>
      <c r="E76">
        <v>141914500</v>
      </c>
      <c r="F76">
        <f>D76/E76*1000000</f>
        <v>1167.6044378833735</v>
      </c>
    </row>
    <row r="77" spans="3:5" ht="12.75">
      <c r="C77" t="s">
        <v>74</v>
      </c>
      <c r="E77">
        <v>141914500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&amp;R30</oddHeader>
  </headerFooter>
  <colBreaks count="1" manualBreakCount="1">
    <brk id="1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34">
      <selection activeCell="G2" sqref="G2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20.33203125" style="0" customWidth="1"/>
    <col min="7" max="7" width="9.66015625" style="0" customWidth="1"/>
    <col min="9" max="9" width="24.66015625" style="0" customWidth="1"/>
    <col min="10" max="10" width="10.33203125" style="0" customWidth="1"/>
  </cols>
  <sheetData>
    <row r="1" spans="1:14" ht="19.5" customHeight="1">
      <c r="A1" s="215" t="s">
        <v>39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64.5" customHeight="1">
      <c r="A2" s="1"/>
      <c r="B2" s="1"/>
      <c r="C2" s="11"/>
      <c r="D2" s="53" t="s">
        <v>110</v>
      </c>
      <c r="E2" s="53" t="s">
        <v>109</v>
      </c>
      <c r="F2" s="53" t="s">
        <v>97</v>
      </c>
    </row>
    <row r="3" spans="3:10" ht="19.5" customHeight="1">
      <c r="C3" s="14" t="s">
        <v>2</v>
      </c>
      <c r="D3" s="174">
        <v>38508.5</v>
      </c>
      <c r="E3" s="174">
        <v>34685.1</v>
      </c>
      <c r="F3" s="174">
        <v>101.6</v>
      </c>
      <c r="I3" s="14" t="s">
        <v>53</v>
      </c>
      <c r="J3" s="174">
        <v>109.5</v>
      </c>
    </row>
    <row r="4" spans="3:10" ht="19.5" customHeight="1">
      <c r="C4" s="14" t="s">
        <v>17</v>
      </c>
      <c r="D4" s="174">
        <v>19793.6</v>
      </c>
      <c r="E4" s="174">
        <v>17618.9</v>
      </c>
      <c r="F4" s="174">
        <v>100.7</v>
      </c>
      <c r="I4" s="14" t="s">
        <v>10</v>
      </c>
      <c r="J4" s="174">
        <v>107.8</v>
      </c>
    </row>
    <row r="5" spans="3:10" ht="19.5" customHeight="1">
      <c r="C5" s="14" t="s">
        <v>12</v>
      </c>
      <c r="D5" s="174">
        <v>17950.1</v>
      </c>
      <c r="E5" s="174">
        <v>15370.5</v>
      </c>
      <c r="F5" s="174">
        <v>104.93</v>
      </c>
      <c r="I5" s="14" t="s">
        <v>6</v>
      </c>
      <c r="J5" s="174">
        <v>105.8</v>
      </c>
    </row>
    <row r="6" spans="3:10" ht="19.5" customHeight="1">
      <c r="C6" s="14" t="s">
        <v>6</v>
      </c>
      <c r="D6" s="174">
        <v>39150.83139395295</v>
      </c>
      <c r="E6" s="174">
        <v>34203.20618106352</v>
      </c>
      <c r="F6" s="174">
        <v>105.8</v>
      </c>
      <c r="I6" s="14" t="s">
        <v>3</v>
      </c>
      <c r="J6" s="174">
        <v>105.2</v>
      </c>
    </row>
    <row r="7" spans="3:10" ht="19.5" customHeight="1">
      <c r="C7" s="18" t="s">
        <v>1</v>
      </c>
      <c r="D7" s="178">
        <v>20846.7</v>
      </c>
      <c r="E7" s="178">
        <v>18421.4</v>
      </c>
      <c r="F7" s="178">
        <v>104.9</v>
      </c>
      <c r="I7" s="14" t="s">
        <v>12</v>
      </c>
      <c r="J7" s="174">
        <v>104.93</v>
      </c>
    </row>
    <row r="8" spans="3:10" ht="19.5" customHeight="1">
      <c r="C8" s="14" t="s">
        <v>4</v>
      </c>
      <c r="D8" s="174">
        <v>21613.6</v>
      </c>
      <c r="E8" s="174">
        <v>19670.5</v>
      </c>
      <c r="F8" s="174">
        <v>101.599</v>
      </c>
      <c r="I8" s="18" t="s">
        <v>1</v>
      </c>
      <c r="J8" s="178">
        <v>104.9</v>
      </c>
    </row>
    <row r="9" spans="3:10" ht="19.5" customHeight="1">
      <c r="C9" s="14" t="s">
        <v>14</v>
      </c>
      <c r="D9" s="174">
        <v>28515.1</v>
      </c>
      <c r="E9" s="174">
        <v>24736.8</v>
      </c>
      <c r="F9" s="174">
        <v>103.6</v>
      </c>
      <c r="I9" s="14" t="s">
        <v>14</v>
      </c>
      <c r="J9" s="174">
        <v>103.6</v>
      </c>
    </row>
    <row r="10" spans="3:10" ht="19.5" customHeight="1">
      <c r="C10" s="14" t="s">
        <v>7</v>
      </c>
      <c r="D10" s="174">
        <v>24089</v>
      </c>
      <c r="E10" s="174">
        <v>22039.6</v>
      </c>
      <c r="F10" s="174">
        <v>100.2</v>
      </c>
      <c r="I10" s="14" t="s">
        <v>8</v>
      </c>
      <c r="J10" s="174">
        <v>101.8</v>
      </c>
    </row>
    <row r="11" spans="3:10" ht="19.5" customHeight="1">
      <c r="C11" s="14" t="s">
        <v>8</v>
      </c>
      <c r="D11" s="174">
        <v>25526.26</v>
      </c>
      <c r="E11" s="174">
        <v>22778.6</v>
      </c>
      <c r="F11" s="174">
        <v>101.8</v>
      </c>
      <c r="I11" s="14" t="s">
        <v>2</v>
      </c>
      <c r="J11" s="174">
        <v>101.6</v>
      </c>
    </row>
    <row r="12" spans="3:10" ht="19.5" customHeight="1">
      <c r="C12" s="14" t="s">
        <v>3</v>
      </c>
      <c r="D12" s="174">
        <v>23707.2</v>
      </c>
      <c r="E12" s="174">
        <v>21022.6</v>
      </c>
      <c r="F12" s="174">
        <v>105.2</v>
      </c>
      <c r="I12" s="14" t="s">
        <v>4</v>
      </c>
      <c r="J12" s="174">
        <v>101.599</v>
      </c>
    </row>
    <row r="13" spans="3:10" ht="19.5" customHeight="1">
      <c r="C13" s="14" t="s">
        <v>11</v>
      </c>
      <c r="D13" s="174">
        <v>19859</v>
      </c>
      <c r="E13" s="174">
        <v>17878</v>
      </c>
      <c r="F13" s="174">
        <v>101.1</v>
      </c>
      <c r="I13" s="14" t="s">
        <v>5</v>
      </c>
      <c r="J13" s="174">
        <v>101.2</v>
      </c>
    </row>
    <row r="14" spans="3:10" ht="19.5" customHeight="1">
      <c r="C14" s="14" t="s">
        <v>5</v>
      </c>
      <c r="D14" s="174">
        <v>36852.5</v>
      </c>
      <c r="E14" s="174">
        <v>33420.1</v>
      </c>
      <c r="F14" s="174">
        <v>101.2</v>
      </c>
      <c r="I14" s="14" t="s">
        <v>11</v>
      </c>
      <c r="J14" s="174">
        <v>101.1</v>
      </c>
    </row>
    <row r="15" spans="3:10" ht="19.5" customHeight="1">
      <c r="C15" s="14" t="s">
        <v>53</v>
      </c>
      <c r="D15" s="174">
        <v>20532.36147284041</v>
      </c>
      <c r="E15" s="174">
        <v>17365.160641867864</v>
      </c>
      <c r="F15" s="174">
        <v>109.5</v>
      </c>
      <c r="I15" s="14" t="s">
        <v>17</v>
      </c>
      <c r="J15" s="174">
        <v>100.7</v>
      </c>
    </row>
    <row r="16" spans="3:10" ht="19.5" customHeight="1">
      <c r="C16" s="14" t="s">
        <v>10</v>
      </c>
      <c r="D16" s="174">
        <v>21902.2</v>
      </c>
      <c r="E16" s="174">
        <v>18874.55456212747</v>
      </c>
      <c r="F16" s="174">
        <v>107.8</v>
      </c>
      <c r="I16" s="14" t="s">
        <v>7</v>
      </c>
      <c r="J16" s="174">
        <v>100.2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74</v>
      </c>
      <c r="E40" t="s">
        <v>16</v>
      </c>
      <c r="G40" s="51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6</v>
      </c>
      <c r="D41" s="174">
        <v>39150.83139395295</v>
      </c>
      <c r="E41">
        <v>1</v>
      </c>
      <c r="F41" s="14" t="s">
        <v>6</v>
      </c>
      <c r="G41" s="174">
        <v>39.2</v>
      </c>
      <c r="H41" s="129"/>
      <c r="I41" s="14" t="s">
        <v>2</v>
      </c>
      <c r="J41" s="174">
        <v>34685.1</v>
      </c>
      <c r="K41">
        <v>1</v>
      </c>
    </row>
    <row r="42" spans="3:11" ht="15.75">
      <c r="C42" s="14" t="s">
        <v>2</v>
      </c>
      <c r="D42" s="174">
        <v>38508.5</v>
      </c>
      <c r="E42">
        <v>2</v>
      </c>
      <c r="F42" s="14" t="s">
        <v>2</v>
      </c>
      <c r="G42" s="174">
        <v>38.5</v>
      </c>
      <c r="H42" s="129"/>
      <c r="I42" s="14" t="s">
        <v>6</v>
      </c>
      <c r="J42" s="174">
        <v>34203.20618106352</v>
      </c>
      <c r="K42">
        <v>2</v>
      </c>
    </row>
    <row r="43" spans="3:11" ht="15.75">
      <c r="C43" s="14" t="s">
        <v>5</v>
      </c>
      <c r="D43" s="174">
        <v>36852.5</v>
      </c>
      <c r="E43">
        <v>3</v>
      </c>
      <c r="F43" s="14" t="s">
        <v>5</v>
      </c>
      <c r="G43" s="174">
        <v>36.9</v>
      </c>
      <c r="H43" s="129"/>
      <c r="I43" s="14" t="s">
        <v>5</v>
      </c>
      <c r="J43" s="174">
        <v>33420.1</v>
      </c>
      <c r="K43">
        <v>3</v>
      </c>
    </row>
    <row r="44" spans="3:11" ht="15.75">
      <c r="C44" s="14" t="s">
        <v>14</v>
      </c>
      <c r="D44" s="174">
        <v>28515.1</v>
      </c>
      <c r="E44">
        <v>4</v>
      </c>
      <c r="F44" s="14" t="s">
        <v>14</v>
      </c>
      <c r="G44" s="174">
        <v>28.5</v>
      </c>
      <c r="H44" s="129"/>
      <c r="I44" s="14" t="s">
        <v>14</v>
      </c>
      <c r="J44" s="174">
        <v>24736.8</v>
      </c>
      <c r="K44">
        <v>4</v>
      </c>
    </row>
    <row r="45" spans="3:11" ht="15.75">
      <c r="C45" s="14" t="s">
        <v>8</v>
      </c>
      <c r="D45" s="174">
        <v>25526.26</v>
      </c>
      <c r="E45">
        <v>5</v>
      </c>
      <c r="F45" s="14" t="s">
        <v>8</v>
      </c>
      <c r="G45" s="174">
        <v>25.5</v>
      </c>
      <c r="H45" s="129"/>
      <c r="I45" s="14" t="s">
        <v>8</v>
      </c>
      <c r="J45" s="174">
        <v>22778.6</v>
      </c>
      <c r="K45">
        <v>5</v>
      </c>
    </row>
    <row r="46" spans="3:11" ht="15.75">
      <c r="C46" s="14" t="s">
        <v>7</v>
      </c>
      <c r="D46" s="174">
        <v>24089</v>
      </c>
      <c r="E46">
        <v>6</v>
      </c>
      <c r="F46" s="14" t="s">
        <v>7</v>
      </c>
      <c r="G46" s="174">
        <v>24.1</v>
      </c>
      <c r="H46" s="129"/>
      <c r="I46" s="14" t="s">
        <v>7</v>
      </c>
      <c r="J46" s="174">
        <v>22039.6</v>
      </c>
      <c r="K46">
        <v>6</v>
      </c>
    </row>
    <row r="47" spans="3:11" ht="15.75">
      <c r="C47" s="14" t="s">
        <v>3</v>
      </c>
      <c r="D47" s="174">
        <v>23707.2</v>
      </c>
      <c r="E47">
        <v>7</v>
      </c>
      <c r="F47" s="14" t="s">
        <v>3</v>
      </c>
      <c r="G47" s="174">
        <v>23.7</v>
      </c>
      <c r="H47" s="129"/>
      <c r="I47" s="14" t="s">
        <v>3</v>
      </c>
      <c r="J47" s="174">
        <v>21022.6</v>
      </c>
      <c r="K47">
        <v>7</v>
      </c>
    </row>
    <row r="48" spans="3:11" ht="15.75">
      <c r="C48" s="14" t="s">
        <v>10</v>
      </c>
      <c r="D48" s="174">
        <v>21902.2</v>
      </c>
      <c r="E48">
        <v>8</v>
      </c>
      <c r="F48" s="14" t="s">
        <v>10</v>
      </c>
      <c r="G48" s="174">
        <v>21.9</v>
      </c>
      <c r="H48" s="129"/>
      <c r="I48" s="14" t="s">
        <v>4</v>
      </c>
      <c r="J48" s="174">
        <v>19670.5</v>
      </c>
      <c r="K48">
        <v>8</v>
      </c>
    </row>
    <row r="49" spans="3:11" ht="15.75">
      <c r="C49" s="14" t="s">
        <v>4</v>
      </c>
      <c r="D49" s="174">
        <v>21613.6</v>
      </c>
      <c r="E49">
        <v>9</v>
      </c>
      <c r="F49" s="14" t="s">
        <v>4</v>
      </c>
      <c r="G49" s="174">
        <v>21.6</v>
      </c>
      <c r="H49" s="129"/>
      <c r="I49" s="14" t="s">
        <v>10</v>
      </c>
      <c r="J49" s="174">
        <v>18874.55456212747</v>
      </c>
      <c r="K49">
        <v>9</v>
      </c>
    </row>
    <row r="50" spans="3:11" ht="15.75">
      <c r="C50" s="18" t="s">
        <v>1</v>
      </c>
      <c r="D50" s="178">
        <v>20846.7</v>
      </c>
      <c r="E50">
        <v>10</v>
      </c>
      <c r="F50" s="18" t="s">
        <v>1</v>
      </c>
      <c r="G50" s="178">
        <v>20.8</v>
      </c>
      <c r="H50" s="129"/>
      <c r="I50" s="18" t="s">
        <v>1</v>
      </c>
      <c r="J50" s="178">
        <v>18421.4</v>
      </c>
      <c r="K50">
        <v>10</v>
      </c>
    </row>
    <row r="51" spans="3:11" ht="15.75">
      <c r="C51" s="14" t="s">
        <v>53</v>
      </c>
      <c r="D51" s="174">
        <v>20532.36147284041</v>
      </c>
      <c r="E51">
        <v>11</v>
      </c>
      <c r="F51" s="14" t="s">
        <v>53</v>
      </c>
      <c r="G51" s="174">
        <v>20.5</v>
      </c>
      <c r="H51" s="129"/>
      <c r="I51" s="14" t="s">
        <v>11</v>
      </c>
      <c r="J51" s="174">
        <v>17878</v>
      </c>
      <c r="K51">
        <v>11</v>
      </c>
    </row>
    <row r="52" spans="3:11" ht="15.75">
      <c r="C52" s="14" t="s">
        <v>11</v>
      </c>
      <c r="D52" s="174">
        <v>19859</v>
      </c>
      <c r="E52">
        <v>12</v>
      </c>
      <c r="F52" s="14" t="s">
        <v>11</v>
      </c>
      <c r="G52" s="174">
        <v>19.9</v>
      </c>
      <c r="H52" s="129"/>
      <c r="I52" s="14" t="s">
        <v>17</v>
      </c>
      <c r="J52" s="174">
        <v>17618.9</v>
      </c>
      <c r="K52">
        <v>12</v>
      </c>
    </row>
    <row r="53" spans="3:11" ht="15.75">
      <c r="C53" s="14" t="s">
        <v>17</v>
      </c>
      <c r="D53" s="174">
        <v>19793.6</v>
      </c>
      <c r="E53">
        <v>13</v>
      </c>
      <c r="F53" s="14" t="s">
        <v>17</v>
      </c>
      <c r="G53" s="174">
        <v>19.8</v>
      </c>
      <c r="H53" s="129"/>
      <c r="I53" s="14" t="s">
        <v>53</v>
      </c>
      <c r="J53" s="174">
        <v>17365.160641867864</v>
      </c>
      <c r="K53">
        <v>13</v>
      </c>
    </row>
    <row r="54" spans="3:11" ht="15.75">
      <c r="C54" s="14" t="s">
        <v>12</v>
      </c>
      <c r="D54" s="174">
        <v>17950.1</v>
      </c>
      <c r="E54">
        <v>14</v>
      </c>
      <c r="F54" s="14" t="s">
        <v>12</v>
      </c>
      <c r="G54" s="174">
        <v>18</v>
      </c>
      <c r="H54" s="129"/>
      <c r="I54" s="14" t="s">
        <v>12</v>
      </c>
      <c r="J54" s="174">
        <v>15370.5</v>
      </c>
      <c r="K54">
        <v>14</v>
      </c>
    </row>
    <row r="57" spans="2:5" ht="12.75">
      <c r="B57" s="150">
        <v>2010</v>
      </c>
      <c r="C57" s="143">
        <v>1113600</v>
      </c>
      <c r="D57" s="143">
        <v>141914500</v>
      </c>
      <c r="E57" s="143">
        <f>C57/D57*1000000</f>
        <v>7846.978286221634</v>
      </c>
    </row>
    <row r="58" spans="1:7" ht="12.75">
      <c r="A58" s="56" t="s">
        <v>13</v>
      </c>
      <c r="B58" s="56">
        <v>2009</v>
      </c>
      <c r="C58" s="144">
        <v>4413700</v>
      </c>
      <c r="D58" s="145">
        <v>141903979</v>
      </c>
      <c r="E58" s="146">
        <f>C58/D58*1000000</f>
        <v>31103.426634710504</v>
      </c>
      <c r="F58" s="56"/>
      <c r="G58" s="75"/>
    </row>
    <row r="59" spans="1:8" ht="15.75">
      <c r="A59" s="56"/>
      <c r="B59" s="56">
        <v>2008</v>
      </c>
      <c r="C59" s="147">
        <v>4080700</v>
      </c>
      <c r="D59" s="145">
        <v>142008838</v>
      </c>
      <c r="E59" s="146">
        <f>C59/D59*1000000</f>
        <v>28735.535460123967</v>
      </c>
      <c r="F59" s="65">
        <f>E58/E59*100</f>
        <v>108.24028902427254</v>
      </c>
      <c r="G59" s="75"/>
      <c r="H59" s="34">
        <f>D41/D54</f>
        <v>2.1810926620995397</v>
      </c>
    </row>
    <row r="60" spans="1:7" ht="15.75">
      <c r="A60" s="75"/>
      <c r="B60" s="75">
        <v>2007</v>
      </c>
      <c r="C60" s="144">
        <v>3407000</v>
      </c>
      <c r="D60" s="148">
        <v>142114903</v>
      </c>
      <c r="E60" s="149">
        <f>C60/D60*1000000</f>
        <v>23973.558916618334</v>
      </c>
      <c r="F60" s="78"/>
      <c r="G60" s="75"/>
    </row>
    <row r="61" spans="1:7" ht="15.75">
      <c r="A61" s="75" t="s">
        <v>58</v>
      </c>
      <c r="B61" s="75"/>
      <c r="C61" s="75"/>
      <c r="D61" s="75"/>
      <c r="E61" s="75"/>
      <c r="F61" s="78"/>
      <c r="G61" s="75"/>
    </row>
    <row r="62" spans="1:7" ht="15.75">
      <c r="A62" s="75"/>
      <c r="B62" s="75">
        <v>2008</v>
      </c>
      <c r="C62" s="75">
        <v>689636.9</v>
      </c>
      <c r="D62" s="75">
        <v>30241581</v>
      </c>
      <c r="E62" s="76">
        <f>C62/D62*1000000</f>
        <v>22804.26079575668</v>
      </c>
      <c r="F62" s="78">
        <f>E62/E63*100</f>
        <v>125.92173010875737</v>
      </c>
      <c r="G62" s="75"/>
    </row>
    <row r="63" spans="1:7" ht="15.75">
      <c r="A63" s="75"/>
      <c r="B63" s="75">
        <v>2007</v>
      </c>
      <c r="C63" s="75">
        <v>548618.1</v>
      </c>
      <c r="D63" s="75">
        <v>30293874</v>
      </c>
      <c r="E63" s="76">
        <f>C63/D63*1000000</f>
        <v>18109.86934190061</v>
      </c>
      <c r="F63" s="75"/>
      <c r="G63" s="75"/>
    </row>
    <row r="64" spans="1:7" ht="12.75">
      <c r="A64" s="75"/>
      <c r="B64" s="75"/>
      <c r="C64" s="75"/>
      <c r="D64" s="75"/>
      <c r="E64" s="75"/>
      <c r="F64" s="75"/>
      <c r="G64" s="75"/>
    </row>
    <row r="65" spans="1:7" ht="15.75">
      <c r="A65" s="75"/>
      <c r="B65" s="75"/>
      <c r="C65" s="14" t="s">
        <v>12</v>
      </c>
      <c r="D65" s="19">
        <v>123.62168334058285</v>
      </c>
      <c r="E65" s="75"/>
      <c r="F65" s="75"/>
      <c r="G65" s="75"/>
    </row>
    <row r="66" spans="1:7" ht="15.75">
      <c r="A66" s="75"/>
      <c r="B66" s="75"/>
      <c r="C66" s="14" t="s">
        <v>53</v>
      </c>
      <c r="D66" s="19">
        <v>119.49118669601364</v>
      </c>
      <c r="E66" s="75"/>
      <c r="F66" s="75"/>
      <c r="G66" s="75"/>
    </row>
    <row r="67" spans="1:7" ht="15.75">
      <c r="A67" s="75"/>
      <c r="B67" s="75"/>
      <c r="C67" s="14" t="s">
        <v>3</v>
      </c>
      <c r="D67" s="19">
        <v>115.27946127946127</v>
      </c>
      <c r="E67" s="75"/>
      <c r="F67" s="75"/>
      <c r="G67" s="75"/>
    </row>
    <row r="68" spans="1:7" ht="15.75">
      <c r="A68" s="75"/>
      <c r="B68" s="75"/>
      <c r="C68" s="14" t="s">
        <v>10</v>
      </c>
      <c r="D68" s="20">
        <v>114.69785735767202</v>
      </c>
      <c r="E68" s="75"/>
      <c r="F68" s="75"/>
      <c r="G68" s="75"/>
    </row>
    <row r="69" spans="1:7" ht="15.75">
      <c r="A69" s="75"/>
      <c r="B69" s="75"/>
      <c r="C69" s="14" t="s">
        <v>17</v>
      </c>
      <c r="D69" s="19">
        <v>114.67817364390123</v>
      </c>
      <c r="E69" s="75"/>
      <c r="F69" s="75"/>
      <c r="G69" s="75"/>
    </row>
    <row r="70" spans="1:7" ht="15.75">
      <c r="A70" s="75"/>
      <c r="B70" s="75"/>
      <c r="C70" s="14" t="s">
        <v>11</v>
      </c>
      <c r="D70" s="19">
        <v>114.02480270574972</v>
      </c>
      <c r="E70" s="75"/>
      <c r="F70" s="75"/>
      <c r="G70" s="75"/>
    </row>
    <row r="71" spans="1:7" ht="15.75">
      <c r="A71" s="75"/>
      <c r="B71" s="75"/>
      <c r="C71" s="14" t="s">
        <v>2</v>
      </c>
      <c r="D71" s="19">
        <v>113.85944732013256</v>
      </c>
      <c r="E71" s="75"/>
      <c r="F71" s="75"/>
      <c r="G71" s="75"/>
    </row>
    <row r="72" spans="1:7" ht="15.75">
      <c r="A72" s="75"/>
      <c r="B72" s="75"/>
      <c r="C72" s="14" t="s">
        <v>8</v>
      </c>
      <c r="D72" s="19">
        <v>112.65161983724859</v>
      </c>
      <c r="E72" s="75"/>
      <c r="F72" s="75"/>
      <c r="G72" s="75"/>
    </row>
    <row r="73" spans="1:7" ht="15.75">
      <c r="A73" s="75"/>
      <c r="B73" s="75"/>
      <c r="C73" s="14" t="s">
        <v>14</v>
      </c>
      <c r="D73" s="19">
        <v>112.46390760346488</v>
      </c>
      <c r="E73" s="75"/>
      <c r="F73" s="75"/>
      <c r="G73" s="75"/>
    </row>
    <row r="74" spans="1:7" ht="15.75">
      <c r="A74" s="75"/>
      <c r="B74" s="75"/>
      <c r="C74" s="14" t="s">
        <v>6</v>
      </c>
      <c r="D74" s="19">
        <v>112.33531363261618</v>
      </c>
      <c r="E74" s="75"/>
      <c r="F74" s="75"/>
      <c r="G74" s="75"/>
    </row>
    <row r="75" spans="1:7" ht="15.75">
      <c r="A75" s="75"/>
      <c r="B75" s="75"/>
      <c r="C75" s="14" t="s">
        <v>4</v>
      </c>
      <c r="D75" s="19">
        <v>109.94134059801833</v>
      </c>
      <c r="E75" s="75"/>
      <c r="F75" s="75"/>
      <c r="G75" s="75"/>
    </row>
    <row r="76" spans="1:7" ht="15.75">
      <c r="A76" s="75"/>
      <c r="B76" s="75"/>
      <c r="C76" s="14" t="s">
        <v>7</v>
      </c>
      <c r="D76" s="19">
        <v>109.71776840131271</v>
      </c>
      <c r="E76" s="75"/>
      <c r="F76" s="75"/>
      <c r="G76" s="75"/>
    </row>
    <row r="77" spans="1:7" ht="15.75">
      <c r="A77" s="75"/>
      <c r="B77" s="75"/>
      <c r="C77" s="18" t="s">
        <v>1</v>
      </c>
      <c r="D77" s="19">
        <v>107.90616854908777</v>
      </c>
      <c r="E77" s="75"/>
      <c r="F77" s="75"/>
      <c r="G77" s="75"/>
    </row>
    <row r="78" spans="1:7" ht="15.75">
      <c r="A78" s="75"/>
      <c r="B78" s="75"/>
      <c r="C78" s="14" t="s">
        <v>5</v>
      </c>
      <c r="D78" s="19">
        <v>104.86095851949511</v>
      </c>
      <c r="E78" s="75"/>
      <c r="F78" s="75"/>
      <c r="G78" s="75"/>
    </row>
    <row r="79" spans="1:7" ht="12.75">
      <c r="A79" s="75"/>
      <c r="B79" s="75"/>
      <c r="C79" s="11"/>
      <c r="D79" s="11"/>
      <c r="E79" s="75"/>
      <c r="F79" s="75"/>
      <c r="G79" s="75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&amp;R31</oddHeader>
  </headerFooter>
  <colBreaks count="1" manualBreakCount="1">
    <brk id="17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F3" sqref="F3"/>
    </sheetView>
  </sheetViews>
  <sheetFormatPr defaultColWidth="9.33203125" defaultRowHeight="12.75"/>
  <cols>
    <col min="3" max="3" width="21.16015625" style="0" customWidth="1"/>
    <col min="4" max="5" width="13.66015625" style="0" customWidth="1"/>
    <col min="6" max="6" width="21.66015625" style="0" customWidth="1"/>
    <col min="7" max="7" width="7.83203125" style="0" customWidth="1"/>
    <col min="9" max="9" width="24.66015625" style="0" customWidth="1"/>
    <col min="10" max="10" width="11.16015625" style="0" customWidth="1"/>
    <col min="13" max="13" width="10.66015625" style="0" customWidth="1"/>
    <col min="14" max="14" width="17.83203125" style="0" customWidth="1"/>
    <col min="19" max="19" width="22.5" style="0" customWidth="1"/>
  </cols>
  <sheetData>
    <row r="1" spans="1:14" ht="19.5" customHeight="1">
      <c r="A1" s="215" t="s">
        <v>103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13"/>
      <c r="N1" s="13"/>
    </row>
    <row r="2" spans="1:6" ht="63" customHeight="1">
      <c r="A2" s="1"/>
      <c r="B2" s="1"/>
      <c r="C2" s="11"/>
      <c r="D2" s="53" t="s">
        <v>111</v>
      </c>
      <c r="E2" s="53" t="s">
        <v>112</v>
      </c>
      <c r="F2" s="53" t="s">
        <v>98</v>
      </c>
    </row>
    <row r="3" spans="3:11" ht="19.5" customHeight="1">
      <c r="C3" s="14" t="s">
        <v>2</v>
      </c>
      <c r="D3" s="174">
        <v>494</v>
      </c>
      <c r="E3" s="174">
        <v>580</v>
      </c>
      <c r="F3" s="174">
        <v>85.3</v>
      </c>
      <c r="I3" s="14" t="s">
        <v>7</v>
      </c>
      <c r="J3" s="174">
        <v>110.4</v>
      </c>
      <c r="K3">
        <v>1</v>
      </c>
    </row>
    <row r="4" spans="3:11" ht="19.5" customHeight="1">
      <c r="C4" s="14" t="s">
        <v>17</v>
      </c>
      <c r="D4" s="174">
        <v>433</v>
      </c>
      <c r="E4" s="174">
        <v>430.2</v>
      </c>
      <c r="F4" s="174">
        <v>100.8</v>
      </c>
      <c r="I4" s="14" t="s">
        <v>12</v>
      </c>
      <c r="J4" s="174">
        <v>104.5</v>
      </c>
      <c r="K4">
        <v>2</v>
      </c>
    </row>
    <row r="5" spans="3:11" ht="19.5" customHeight="1">
      <c r="C5" s="14" t="s">
        <v>12</v>
      </c>
      <c r="D5" s="174">
        <v>349.8</v>
      </c>
      <c r="E5" s="174">
        <v>332</v>
      </c>
      <c r="F5" s="174">
        <v>104.5</v>
      </c>
      <c r="I5" s="18" t="s">
        <v>1</v>
      </c>
      <c r="J5" s="178">
        <v>104.5</v>
      </c>
      <c r="K5">
        <v>3</v>
      </c>
    </row>
    <row r="6" spans="3:11" ht="19.5" customHeight="1">
      <c r="C6" s="14" t="s">
        <v>6</v>
      </c>
      <c r="D6" s="174">
        <v>537.1566024705701</v>
      </c>
      <c r="E6" s="174">
        <v>536.5</v>
      </c>
      <c r="F6" s="174">
        <v>100.8</v>
      </c>
      <c r="I6" s="14" t="s">
        <v>8</v>
      </c>
      <c r="J6" s="174">
        <v>103.4</v>
      </c>
      <c r="K6">
        <v>4</v>
      </c>
    </row>
    <row r="7" spans="3:11" ht="19.5" customHeight="1">
      <c r="C7" s="18" t="s">
        <v>1</v>
      </c>
      <c r="D7" s="178">
        <v>317.9</v>
      </c>
      <c r="E7" s="178">
        <v>297.6</v>
      </c>
      <c r="F7" s="178">
        <v>104.5</v>
      </c>
      <c r="I7" s="14" t="s">
        <v>4</v>
      </c>
      <c r="J7" s="174">
        <v>102.6</v>
      </c>
      <c r="K7">
        <v>5</v>
      </c>
    </row>
    <row r="8" spans="3:11" ht="19.5" customHeight="1">
      <c r="C8" s="14" t="s">
        <v>4</v>
      </c>
      <c r="D8" s="174">
        <v>683.8</v>
      </c>
      <c r="E8" s="174">
        <v>666</v>
      </c>
      <c r="F8" s="174">
        <v>102.6</v>
      </c>
      <c r="I8" s="14" t="s">
        <v>11</v>
      </c>
      <c r="J8" s="174">
        <v>102.3</v>
      </c>
      <c r="K8">
        <v>6</v>
      </c>
    </row>
    <row r="9" spans="3:11" ht="19.5" customHeight="1">
      <c r="C9" s="14" t="s">
        <v>14</v>
      </c>
      <c r="D9" s="174">
        <v>255.6</v>
      </c>
      <c r="E9" s="174">
        <v>249</v>
      </c>
      <c r="F9" s="174">
        <v>99.5</v>
      </c>
      <c r="I9" s="14" t="s">
        <v>5</v>
      </c>
      <c r="J9" s="174">
        <v>101.6</v>
      </c>
      <c r="K9">
        <v>7</v>
      </c>
    </row>
    <row r="10" spans="3:11" ht="19.5" customHeight="1">
      <c r="C10" s="14" t="s">
        <v>7</v>
      </c>
      <c r="D10" s="174">
        <v>266.5</v>
      </c>
      <c r="E10" s="174">
        <v>236.1</v>
      </c>
      <c r="F10" s="174">
        <v>110.4</v>
      </c>
      <c r="I10" s="14" t="s">
        <v>53</v>
      </c>
      <c r="J10" s="174">
        <v>101.1</v>
      </c>
      <c r="K10">
        <v>8</v>
      </c>
    </row>
    <row r="11" spans="3:12" ht="19.5" customHeight="1">
      <c r="C11" s="14" t="s">
        <v>8</v>
      </c>
      <c r="D11" s="174">
        <v>435.8</v>
      </c>
      <c r="E11" s="174">
        <v>419.8</v>
      </c>
      <c r="F11" s="174">
        <v>103.4</v>
      </c>
      <c r="I11" s="14" t="s">
        <v>17</v>
      </c>
      <c r="J11" s="174">
        <v>100.8</v>
      </c>
      <c r="K11">
        <v>9</v>
      </c>
      <c r="L11" s="34"/>
    </row>
    <row r="12" spans="3:12" ht="19.5" customHeight="1">
      <c r="C12" s="14" t="s">
        <v>3</v>
      </c>
      <c r="D12" s="174">
        <v>275.1</v>
      </c>
      <c r="E12" s="174">
        <v>349.8</v>
      </c>
      <c r="F12" s="174">
        <v>78.5</v>
      </c>
      <c r="I12" s="14" t="s">
        <v>6</v>
      </c>
      <c r="J12" s="174">
        <v>100.8</v>
      </c>
      <c r="K12">
        <v>10</v>
      </c>
      <c r="L12" s="34"/>
    </row>
    <row r="13" spans="3:12" ht="19.5" customHeight="1">
      <c r="C13" s="14" t="s">
        <v>11</v>
      </c>
      <c r="D13" s="174">
        <v>454.5</v>
      </c>
      <c r="E13" s="174">
        <v>441.1</v>
      </c>
      <c r="F13" s="174">
        <v>102.3</v>
      </c>
      <c r="I13" s="14" t="s">
        <v>14</v>
      </c>
      <c r="J13" s="174">
        <v>99.5</v>
      </c>
      <c r="L13" s="34">
        <f>100-J13</f>
        <v>0.5</v>
      </c>
    </row>
    <row r="14" spans="3:12" ht="19.5" customHeight="1">
      <c r="C14" s="14" t="s">
        <v>5</v>
      </c>
      <c r="D14" s="174">
        <v>328</v>
      </c>
      <c r="E14" s="174">
        <v>322.9</v>
      </c>
      <c r="F14" s="174">
        <v>101.6</v>
      </c>
      <c r="I14" s="14" t="s">
        <v>10</v>
      </c>
      <c r="J14" s="174">
        <v>88</v>
      </c>
      <c r="L14" s="34">
        <f>100-J14</f>
        <v>12</v>
      </c>
    </row>
    <row r="15" spans="3:12" ht="19.5" customHeight="1">
      <c r="C15" s="14" t="s">
        <v>53</v>
      </c>
      <c r="D15" s="174">
        <v>445.5</v>
      </c>
      <c r="E15" s="174">
        <v>435.6</v>
      </c>
      <c r="F15" s="174">
        <v>101.1</v>
      </c>
      <c r="I15" s="14" t="s">
        <v>2</v>
      </c>
      <c r="J15" s="174">
        <v>85.3</v>
      </c>
      <c r="L15" s="34">
        <f>100-J15</f>
        <v>14.700000000000003</v>
      </c>
    </row>
    <row r="16" spans="3:12" ht="19.5" customHeight="1">
      <c r="C16" s="14" t="s">
        <v>10</v>
      </c>
      <c r="D16" s="174">
        <v>358.7</v>
      </c>
      <c r="E16" s="174">
        <v>405.6</v>
      </c>
      <c r="F16" s="174">
        <v>88</v>
      </c>
      <c r="I16" s="14" t="s">
        <v>3</v>
      </c>
      <c r="J16" s="174">
        <v>78.5</v>
      </c>
      <c r="L16" s="34">
        <f>100-J16</f>
        <v>21.5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74</v>
      </c>
      <c r="E40" t="s">
        <v>16</v>
      </c>
      <c r="G40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4</v>
      </c>
      <c r="D41" s="174">
        <v>683.8</v>
      </c>
      <c r="E41" s="28">
        <v>1</v>
      </c>
      <c r="F41" s="14" t="s">
        <v>4</v>
      </c>
      <c r="G41" s="174">
        <v>683.8</v>
      </c>
      <c r="H41" s="170"/>
      <c r="I41" s="14" t="s">
        <v>4</v>
      </c>
      <c r="J41" s="174">
        <v>666</v>
      </c>
      <c r="K41">
        <v>1</v>
      </c>
    </row>
    <row r="42" spans="3:11" ht="15.75">
      <c r="C42" s="14" t="s">
        <v>6</v>
      </c>
      <c r="D42" s="174">
        <v>537.1566024705701</v>
      </c>
      <c r="E42" s="28">
        <v>2</v>
      </c>
      <c r="F42" s="14" t="s">
        <v>6</v>
      </c>
      <c r="G42" s="174">
        <v>537.1566024705701</v>
      </c>
      <c r="H42" s="170"/>
      <c r="I42" s="14" t="s">
        <v>2</v>
      </c>
      <c r="J42" s="174">
        <v>580</v>
      </c>
      <c r="K42">
        <v>2</v>
      </c>
    </row>
    <row r="43" spans="3:11" ht="15.75">
      <c r="C43" s="14" t="s">
        <v>2</v>
      </c>
      <c r="D43" s="174">
        <v>494</v>
      </c>
      <c r="E43" s="28">
        <v>3</v>
      </c>
      <c r="F43" s="14" t="s">
        <v>2</v>
      </c>
      <c r="G43" s="174">
        <v>494</v>
      </c>
      <c r="H43" s="170"/>
      <c r="I43" s="14" t="s">
        <v>6</v>
      </c>
      <c r="J43" s="174">
        <v>536.5</v>
      </c>
      <c r="K43">
        <v>3</v>
      </c>
    </row>
    <row r="44" spans="3:11" ht="15.75">
      <c r="C44" s="14" t="s">
        <v>11</v>
      </c>
      <c r="D44" s="174">
        <v>454.5</v>
      </c>
      <c r="E44" s="28">
        <v>4</v>
      </c>
      <c r="F44" s="14" t="s">
        <v>11</v>
      </c>
      <c r="G44" s="174">
        <v>454.5</v>
      </c>
      <c r="H44" s="170"/>
      <c r="I44" s="14" t="s">
        <v>11</v>
      </c>
      <c r="J44" s="174">
        <v>441.1</v>
      </c>
      <c r="K44">
        <v>4</v>
      </c>
    </row>
    <row r="45" spans="3:11" ht="15.75">
      <c r="C45" s="14" t="s">
        <v>53</v>
      </c>
      <c r="D45" s="174">
        <v>445.5</v>
      </c>
      <c r="E45" s="28">
        <v>5</v>
      </c>
      <c r="F45" s="14" t="s">
        <v>53</v>
      </c>
      <c r="G45" s="174">
        <v>445.5</v>
      </c>
      <c r="H45" s="170"/>
      <c r="I45" s="14" t="s">
        <v>53</v>
      </c>
      <c r="J45" s="174">
        <v>435.6</v>
      </c>
      <c r="K45">
        <v>5</v>
      </c>
    </row>
    <row r="46" spans="3:11" ht="15.75">
      <c r="C46" s="14" t="s">
        <v>8</v>
      </c>
      <c r="D46" s="174">
        <v>435.8</v>
      </c>
      <c r="E46" s="28">
        <v>6</v>
      </c>
      <c r="F46" s="14" t="s">
        <v>8</v>
      </c>
      <c r="G46" s="174">
        <v>435.8</v>
      </c>
      <c r="H46" s="170"/>
      <c r="I46" s="14" t="s">
        <v>17</v>
      </c>
      <c r="J46" s="174">
        <v>430.2</v>
      </c>
      <c r="K46">
        <v>6</v>
      </c>
    </row>
    <row r="47" spans="3:11" ht="15.75">
      <c r="C47" s="14" t="s">
        <v>17</v>
      </c>
      <c r="D47" s="174">
        <v>433</v>
      </c>
      <c r="E47" s="28">
        <v>7</v>
      </c>
      <c r="F47" s="14" t="s">
        <v>17</v>
      </c>
      <c r="G47" s="174">
        <v>433</v>
      </c>
      <c r="H47" s="170"/>
      <c r="I47" s="14" t="s">
        <v>8</v>
      </c>
      <c r="J47" s="174">
        <v>419.8</v>
      </c>
      <c r="K47">
        <v>7</v>
      </c>
    </row>
    <row r="48" spans="3:11" ht="15.75">
      <c r="C48" s="14" t="s">
        <v>10</v>
      </c>
      <c r="D48" s="174">
        <v>358.7</v>
      </c>
      <c r="E48" s="28">
        <v>8</v>
      </c>
      <c r="F48" s="14" t="s">
        <v>10</v>
      </c>
      <c r="G48" s="174">
        <v>358.7</v>
      </c>
      <c r="H48" s="170"/>
      <c r="I48" s="14" t="s">
        <v>10</v>
      </c>
      <c r="J48" s="174">
        <v>405.6</v>
      </c>
      <c r="K48">
        <v>8</v>
      </c>
    </row>
    <row r="49" spans="3:11" ht="15.75">
      <c r="C49" s="14" t="s">
        <v>12</v>
      </c>
      <c r="D49" s="174">
        <v>349.8</v>
      </c>
      <c r="E49" s="28">
        <v>9</v>
      </c>
      <c r="F49" s="14" t="s">
        <v>12</v>
      </c>
      <c r="G49" s="174">
        <v>349.8</v>
      </c>
      <c r="H49" s="170"/>
      <c r="I49" s="14" t="s">
        <v>3</v>
      </c>
      <c r="J49" s="174">
        <v>349.8</v>
      </c>
      <c r="K49">
        <v>9</v>
      </c>
    </row>
    <row r="50" spans="3:11" ht="15.75">
      <c r="C50" s="14" t="s">
        <v>5</v>
      </c>
      <c r="D50" s="174">
        <v>328</v>
      </c>
      <c r="E50" s="28">
        <v>10</v>
      </c>
      <c r="F50" s="14" t="s">
        <v>5</v>
      </c>
      <c r="G50" s="174">
        <v>328</v>
      </c>
      <c r="H50" s="170"/>
      <c r="I50" s="14" t="s">
        <v>12</v>
      </c>
      <c r="J50" s="174">
        <v>332</v>
      </c>
      <c r="K50">
        <v>10</v>
      </c>
    </row>
    <row r="51" spans="3:11" ht="15.75">
      <c r="C51" s="18" t="s">
        <v>1</v>
      </c>
      <c r="D51" s="178">
        <v>317.9</v>
      </c>
      <c r="E51" s="28">
        <v>11</v>
      </c>
      <c r="F51" s="18" t="s">
        <v>1</v>
      </c>
      <c r="G51" s="178">
        <v>317.9</v>
      </c>
      <c r="H51" s="170"/>
      <c r="I51" s="14" t="s">
        <v>5</v>
      </c>
      <c r="J51" s="174">
        <v>322.9</v>
      </c>
      <c r="K51">
        <v>11</v>
      </c>
    </row>
    <row r="52" spans="3:11" ht="15.75">
      <c r="C52" s="14" t="s">
        <v>3</v>
      </c>
      <c r="D52" s="174">
        <v>275.1</v>
      </c>
      <c r="E52" s="28">
        <v>12</v>
      </c>
      <c r="F52" s="14" t="s">
        <v>3</v>
      </c>
      <c r="G52" s="174">
        <v>275.1</v>
      </c>
      <c r="H52" s="170"/>
      <c r="I52" s="18" t="s">
        <v>1</v>
      </c>
      <c r="J52" s="178">
        <v>297.6</v>
      </c>
      <c r="K52">
        <v>12</v>
      </c>
    </row>
    <row r="53" spans="3:11" ht="15.75">
      <c r="C53" s="14" t="s">
        <v>7</v>
      </c>
      <c r="D53" s="174">
        <v>266.5</v>
      </c>
      <c r="E53" s="28">
        <v>13</v>
      </c>
      <c r="F53" s="14" t="s">
        <v>7</v>
      </c>
      <c r="G53" s="174">
        <v>266.5</v>
      </c>
      <c r="H53" s="170"/>
      <c r="I53" s="14" t="s">
        <v>14</v>
      </c>
      <c r="J53" s="174">
        <v>249</v>
      </c>
      <c r="K53">
        <v>13</v>
      </c>
    </row>
    <row r="54" spans="3:11" ht="15.75">
      <c r="C54" s="14" t="s">
        <v>14</v>
      </c>
      <c r="D54" s="174">
        <v>255.6</v>
      </c>
      <c r="E54" s="28">
        <v>14</v>
      </c>
      <c r="F54" s="14" t="s">
        <v>14</v>
      </c>
      <c r="G54" s="174">
        <v>255.6</v>
      </c>
      <c r="H54" s="170"/>
      <c r="I54" s="14" t="s">
        <v>7</v>
      </c>
      <c r="J54" s="174">
        <v>236.1</v>
      </c>
      <c r="K54">
        <v>14</v>
      </c>
    </row>
    <row r="56" spans="7:10" ht="12.75">
      <c r="G56">
        <v>2009</v>
      </c>
      <c r="J56">
        <v>2008</v>
      </c>
    </row>
    <row r="57" spans="3:10" ht="12.75">
      <c r="C57" t="s">
        <v>15</v>
      </c>
      <c r="D57" s="51">
        <v>2010</v>
      </c>
      <c r="E57" t="s">
        <v>16</v>
      </c>
      <c r="G57" s="51" t="s">
        <v>59</v>
      </c>
      <c r="H57" t="s">
        <v>13</v>
      </c>
      <c r="I57" t="s">
        <v>15</v>
      </c>
      <c r="J57" s="51"/>
    </row>
    <row r="58" spans="3:13" ht="15.75">
      <c r="C58" s="14" t="s">
        <v>4</v>
      </c>
      <c r="D58" s="69">
        <v>123.88987619514589</v>
      </c>
      <c r="F58" s="23" t="e">
        <f>D58/E58</f>
        <v>#DIV/0!</v>
      </c>
      <c r="I58" s="14" t="s">
        <v>2</v>
      </c>
      <c r="J58" s="30">
        <v>2351592</v>
      </c>
      <c r="K58" s="56">
        <v>4052731</v>
      </c>
      <c r="L58" s="23">
        <f>J58/K58</f>
        <v>0.580248726105927</v>
      </c>
      <c r="M58" s="34" t="e">
        <f>F58/L58*100</f>
        <v>#DIV/0!</v>
      </c>
    </row>
    <row r="59" spans="3:13" ht="15.75">
      <c r="C59" s="14" t="s">
        <v>17</v>
      </c>
      <c r="D59" s="69">
        <v>109.31240070659298</v>
      </c>
      <c r="F59" s="23" t="e">
        <f aca="true" t="shared" si="0" ref="F59:F71">D59/E59</f>
        <v>#DIV/0!</v>
      </c>
      <c r="I59" s="14" t="s">
        <v>17</v>
      </c>
      <c r="J59" s="29">
        <v>299696</v>
      </c>
      <c r="K59" s="56">
        <v>703220</v>
      </c>
      <c r="L59" s="23">
        <f aca="true" t="shared" si="1" ref="L59:L71">J59/K59</f>
        <v>0.4261767298996047</v>
      </c>
      <c r="M59" s="34" t="e">
        <f aca="true" t="shared" si="2" ref="M59:M71">F59/L59*100</f>
        <v>#DIV/0!</v>
      </c>
    </row>
    <row r="60" spans="3:13" ht="15.75">
      <c r="C60" s="14" t="s">
        <v>8</v>
      </c>
      <c r="D60" s="69">
        <v>107.22615703949016</v>
      </c>
      <c r="F60" s="23" t="e">
        <f t="shared" si="0"/>
        <v>#DIV/0!</v>
      </c>
      <c r="I60" s="14" t="s">
        <v>12</v>
      </c>
      <c r="J60" s="29">
        <v>284072</v>
      </c>
      <c r="K60" s="56">
        <v>840391</v>
      </c>
      <c r="L60" s="23">
        <f t="shared" si="1"/>
        <v>0.33802361043847445</v>
      </c>
      <c r="M60" s="34" t="e">
        <f t="shared" si="2"/>
        <v>#DIV/0!</v>
      </c>
    </row>
    <row r="61" spans="3:13" ht="15.75">
      <c r="C61" s="18" t="s">
        <v>1</v>
      </c>
      <c r="D61" s="69">
        <v>104.31878751696064</v>
      </c>
      <c r="F61" s="23" t="e">
        <f t="shared" si="0"/>
        <v>#DIV/0!</v>
      </c>
      <c r="I61" s="14" t="s">
        <v>6</v>
      </c>
      <c r="J61" s="122">
        <v>2222436</v>
      </c>
      <c r="K61" s="56">
        <v>3762809</v>
      </c>
      <c r="L61" s="23">
        <f t="shared" si="1"/>
        <v>0.59063215805001</v>
      </c>
      <c r="M61" s="34" t="e">
        <f t="shared" si="2"/>
        <v>#DIV/0!</v>
      </c>
    </row>
    <row r="62" spans="3:13" ht="15.75">
      <c r="C62" s="14" t="s">
        <v>5</v>
      </c>
      <c r="D62" s="69">
        <v>101.86963186070948</v>
      </c>
      <c r="F62" s="23" t="e">
        <f t="shared" si="0"/>
        <v>#DIV/0!</v>
      </c>
      <c r="I62" s="18" t="s">
        <v>1</v>
      </c>
      <c r="J62" s="101">
        <v>485046</v>
      </c>
      <c r="K62" s="56">
        <v>1532736</v>
      </c>
      <c r="L62" s="23">
        <f t="shared" si="1"/>
        <v>0.3164576287110109</v>
      </c>
      <c r="M62" s="34" t="e">
        <f t="shared" si="2"/>
        <v>#DIV/0!</v>
      </c>
    </row>
    <row r="63" spans="3:13" ht="15.75">
      <c r="C63" s="14" t="s">
        <v>53</v>
      </c>
      <c r="D63" s="69">
        <v>100.49141571952167</v>
      </c>
      <c r="F63" s="23" t="e">
        <f t="shared" si="0"/>
        <v>#DIV/0!</v>
      </c>
      <c r="I63" s="14" t="s">
        <v>4</v>
      </c>
      <c r="J63" s="101">
        <v>980920</v>
      </c>
      <c r="K63" s="56">
        <v>1282567</v>
      </c>
      <c r="L63" s="23">
        <f t="shared" si="1"/>
        <v>0.7648099475504984</v>
      </c>
      <c r="M63" s="34" t="e">
        <f t="shared" si="2"/>
        <v>#DIV/0!</v>
      </c>
    </row>
    <row r="64" spans="3:13" ht="15.75">
      <c r="C64" s="14" t="s">
        <v>2</v>
      </c>
      <c r="D64" s="69">
        <v>100</v>
      </c>
      <c r="F64" s="23" t="e">
        <f t="shared" si="0"/>
        <v>#DIV/0!</v>
      </c>
      <c r="I64" s="14" t="s">
        <v>14</v>
      </c>
      <c r="J64" s="30">
        <v>836789</v>
      </c>
      <c r="K64" s="56">
        <v>2718227</v>
      </c>
      <c r="L64" s="23">
        <f t="shared" si="1"/>
        <v>0.30784367898633924</v>
      </c>
      <c r="M64" s="34" t="e">
        <f t="shared" si="2"/>
        <v>#DIV/0!</v>
      </c>
    </row>
    <row r="65" spans="3:13" ht="15.75">
      <c r="C65" s="14" t="s">
        <v>10</v>
      </c>
      <c r="D65" s="152">
        <v>88.49464471315943</v>
      </c>
      <c r="F65" s="23" t="e">
        <f t="shared" si="0"/>
        <v>#DIV/0!</v>
      </c>
      <c r="I65" s="14" t="s">
        <v>7</v>
      </c>
      <c r="J65" s="123">
        <v>422573</v>
      </c>
      <c r="K65" s="56">
        <v>1413257</v>
      </c>
      <c r="L65" s="23">
        <f t="shared" si="1"/>
        <v>0.2990064793593805</v>
      </c>
      <c r="M65" s="34" t="e">
        <f t="shared" si="2"/>
        <v>#DIV/0!</v>
      </c>
    </row>
    <row r="66" spans="3:13" ht="15.75">
      <c r="C66" s="14" t="s">
        <v>6</v>
      </c>
      <c r="D66" s="152">
        <v>75.90073656347104</v>
      </c>
      <c r="F66" s="23" t="e">
        <f t="shared" si="0"/>
        <v>#DIV/0!</v>
      </c>
      <c r="I66" s="14" t="s">
        <v>8</v>
      </c>
      <c r="J66" s="29">
        <v>1353338</v>
      </c>
      <c r="K66" s="56">
        <v>3359816</v>
      </c>
      <c r="L66" s="23">
        <f t="shared" si="1"/>
        <v>0.40280122482897873</v>
      </c>
      <c r="M66" s="34" t="e">
        <f t="shared" si="2"/>
        <v>#DIV/0!</v>
      </c>
    </row>
    <row r="67" spans="3:13" ht="15.75">
      <c r="C67" s="14" t="s">
        <v>3</v>
      </c>
      <c r="D67" s="152">
        <v>73.79711880093936</v>
      </c>
      <c r="F67" s="23" t="e">
        <f t="shared" si="0"/>
        <v>#DIV/0!</v>
      </c>
      <c r="I67" s="14" t="s">
        <v>3</v>
      </c>
      <c r="J67" s="101">
        <v>778213</v>
      </c>
      <c r="K67" s="56">
        <v>2119003</v>
      </c>
      <c r="L67" s="23">
        <f t="shared" si="1"/>
        <v>0.36725431724259006</v>
      </c>
      <c r="M67" s="34" t="e">
        <f t="shared" si="2"/>
        <v>#DIV/0!</v>
      </c>
    </row>
    <row r="68" spans="3:13" ht="15.75">
      <c r="C68" s="14" t="s">
        <v>7</v>
      </c>
      <c r="D68" s="159">
        <v>71.1896109642923</v>
      </c>
      <c r="F68" s="23" t="e">
        <f t="shared" si="0"/>
        <v>#DIV/0!</v>
      </c>
      <c r="I68" s="14" t="s">
        <v>11</v>
      </c>
      <c r="J68" s="30">
        <v>602179</v>
      </c>
      <c r="K68" s="56">
        <v>1388021</v>
      </c>
      <c r="L68" s="23">
        <f t="shared" si="1"/>
        <v>0.433839977925406</v>
      </c>
      <c r="M68" s="34" t="e">
        <f t="shared" si="2"/>
        <v>#DIV/0!</v>
      </c>
    </row>
    <row r="69" spans="3:13" ht="15.75">
      <c r="C69" s="14" t="s">
        <v>11</v>
      </c>
      <c r="D69" s="160">
        <v>69.42049107245182</v>
      </c>
      <c r="F69" s="23" t="e">
        <f t="shared" si="0"/>
        <v>#DIV/0!</v>
      </c>
      <c r="I69" s="14" t="s">
        <v>5</v>
      </c>
      <c r="J69" s="30">
        <v>1315949</v>
      </c>
      <c r="K69" s="56">
        <v>3172787</v>
      </c>
      <c r="L69" s="23">
        <f t="shared" si="1"/>
        <v>0.4147612178189081</v>
      </c>
      <c r="M69" s="34" t="e">
        <f t="shared" si="2"/>
        <v>#DIV/0!</v>
      </c>
    </row>
    <row r="70" spans="3:13" ht="15.75">
      <c r="C70" s="14" t="s">
        <v>14</v>
      </c>
      <c r="D70" s="152">
        <v>66.07279904805957</v>
      </c>
      <c r="F70" s="23" t="e">
        <f t="shared" si="0"/>
        <v>#DIV/0!</v>
      </c>
      <c r="I70" s="14" t="s">
        <v>53</v>
      </c>
      <c r="J70" s="58">
        <v>1107616</v>
      </c>
      <c r="K70" s="56">
        <v>2583808</v>
      </c>
      <c r="L70" s="23">
        <f t="shared" si="1"/>
        <v>0.4286758149212325</v>
      </c>
      <c r="M70" s="34" t="e">
        <f t="shared" si="2"/>
        <v>#DIV/0!</v>
      </c>
    </row>
    <row r="71" spans="3:13" ht="15.75">
      <c r="C71" s="14" t="s">
        <v>12</v>
      </c>
      <c r="D71" s="152">
        <v>59.892491170534825</v>
      </c>
      <c r="F71" s="23" t="e">
        <f t="shared" si="0"/>
        <v>#DIV/0!</v>
      </c>
      <c r="I71" s="14" t="s">
        <v>10</v>
      </c>
      <c r="J71" s="29">
        <v>506697</v>
      </c>
      <c r="K71" s="56">
        <v>1312208</v>
      </c>
      <c r="L71" s="23">
        <f t="shared" si="1"/>
        <v>0.3861407642690793</v>
      </c>
      <c r="M71" s="34" t="e">
        <f t="shared" si="2"/>
        <v>#DIV/0!</v>
      </c>
    </row>
    <row r="72" spans="4:11" ht="12.75">
      <c r="D72" s="34">
        <f>SUM(D58:D71)</f>
        <v>1251.876161371329</v>
      </c>
      <c r="E72" s="34">
        <f>SUM(E58:E71)</f>
        <v>0</v>
      </c>
      <c r="J72">
        <f>SUM(J58:J71)</f>
        <v>13547116</v>
      </c>
      <c r="K72">
        <f>SUM(K58:K71)</f>
        <v>30241581</v>
      </c>
    </row>
    <row r="73" spans="5:6" ht="12.75">
      <c r="E73">
        <v>141909244</v>
      </c>
      <c r="F73" s="23">
        <f>D74/E73*1000</f>
        <v>232.53242050954765</v>
      </c>
    </row>
    <row r="74" spans="3:11" ht="15.75">
      <c r="C74" s="150">
        <v>2010</v>
      </c>
      <c r="D74">
        <v>32998500</v>
      </c>
      <c r="E74">
        <v>141914509</v>
      </c>
      <c r="F74" s="110">
        <f>D74/E74*1000</f>
        <v>232.523793603091</v>
      </c>
      <c r="I74">
        <v>288100</v>
      </c>
      <c r="J74">
        <v>1526304</v>
      </c>
      <c r="K74" s="34">
        <f>I74/J74*1000</f>
        <v>188.7566303960417</v>
      </c>
    </row>
    <row r="75" spans="2:11" ht="15.75">
      <c r="B75" t="s">
        <v>13</v>
      </c>
      <c r="C75">
        <v>2009</v>
      </c>
      <c r="D75" s="45">
        <v>59800000</v>
      </c>
      <c r="E75">
        <v>141903979</v>
      </c>
      <c r="F75" s="46">
        <f>D75/E75</f>
        <v>0.42141172094969936</v>
      </c>
      <c r="I75">
        <v>288.1</v>
      </c>
      <c r="J75">
        <v>1527.396</v>
      </c>
      <c r="K75">
        <f>I75/J75*1000</f>
        <v>188.6216802977093</v>
      </c>
    </row>
    <row r="76" spans="3:8" ht="15.75">
      <c r="C76">
        <v>2008</v>
      </c>
      <c r="D76" s="45">
        <v>63761600</v>
      </c>
      <c r="E76">
        <v>142008838</v>
      </c>
      <c r="F76" s="46">
        <f>D76/E76</f>
        <v>0.44899740676703515</v>
      </c>
      <c r="G76" s="50">
        <f>F75/F76*100</f>
        <v>93.85615921126048</v>
      </c>
      <c r="H76" s="34">
        <f>100-G76</f>
        <v>6.143840788739524</v>
      </c>
    </row>
    <row r="77" spans="3:7" ht="15.75">
      <c r="C77" s="105">
        <v>2007</v>
      </c>
      <c r="D77" s="106">
        <v>60350</v>
      </c>
      <c r="E77" s="105">
        <v>142114903</v>
      </c>
      <c r="F77" s="107">
        <f>D77/E77*1000</f>
        <v>0.4246563782265678</v>
      </c>
      <c r="G77" s="50"/>
    </row>
    <row r="78" spans="2:7" ht="15.75">
      <c r="B78" t="s">
        <v>58</v>
      </c>
      <c r="F78" s="23"/>
      <c r="G78" s="50"/>
    </row>
    <row r="79" spans="3:7" ht="15.75">
      <c r="C79">
        <v>2008</v>
      </c>
      <c r="D79">
        <v>13547.1</v>
      </c>
      <c r="E79">
        <v>30241581</v>
      </c>
      <c r="F79" s="46">
        <f>D79/E79*1000</f>
        <v>0.447962690839477</v>
      </c>
      <c r="G79" s="50">
        <f>F79/F80*100</f>
        <v>110.88117554819159</v>
      </c>
    </row>
    <row r="80" spans="3:6" ht="15.75">
      <c r="C80">
        <v>2007</v>
      </c>
      <c r="D80">
        <v>12238.8</v>
      </c>
      <c r="E80">
        <v>30293874</v>
      </c>
      <c r="F80" s="46">
        <f>D80/E80*1000</f>
        <v>0.4040024725791095</v>
      </c>
    </row>
    <row r="84" spans="3:4" ht="15.75">
      <c r="C84" s="14" t="s">
        <v>10</v>
      </c>
      <c r="D84" s="55">
        <v>105.32618379738037</v>
      </c>
    </row>
    <row r="85" spans="3:11" ht="15.75">
      <c r="C85" s="14" t="s">
        <v>8</v>
      </c>
      <c r="D85" s="31">
        <v>104.21269779484574</v>
      </c>
      <c r="K85">
        <v>0.158</v>
      </c>
    </row>
    <row r="86" spans="3:11" ht="15.75">
      <c r="C86" s="14" t="s">
        <v>11</v>
      </c>
      <c r="D86" s="55">
        <v>101.67143144235682</v>
      </c>
      <c r="K86">
        <v>0.12</v>
      </c>
    </row>
    <row r="87" spans="3:11" ht="15.75">
      <c r="C87" s="14" t="s">
        <v>53</v>
      </c>
      <c r="D87" s="55">
        <v>101.61403212719881</v>
      </c>
      <c r="K87">
        <f>K85/K86*100</f>
        <v>131.66666666666666</v>
      </c>
    </row>
    <row r="88" spans="3:4" ht="15.75">
      <c r="C88" s="18" t="s">
        <v>17</v>
      </c>
      <c r="D88" s="104">
        <v>100.94646323680827</v>
      </c>
    </row>
    <row r="89" spans="3:5" ht="15.75">
      <c r="C89" s="14" t="s">
        <v>2</v>
      </c>
      <c r="D89" s="55">
        <v>100</v>
      </c>
      <c r="E89" s="34"/>
    </row>
    <row r="90" spans="3:6" ht="15.75">
      <c r="C90" s="14" t="s">
        <v>12</v>
      </c>
      <c r="D90" s="103">
        <v>98.2313825924152</v>
      </c>
      <c r="E90" s="34">
        <f aca="true" t="shared" si="3" ref="E90:E97">100-D90</f>
        <v>1.7686174075847987</v>
      </c>
      <c r="F90">
        <v>1</v>
      </c>
    </row>
    <row r="91" spans="3:6" ht="15.75">
      <c r="C91" s="14" t="s">
        <v>3</v>
      </c>
      <c r="D91" s="31">
        <v>95.4282013307548</v>
      </c>
      <c r="E91" s="34">
        <f t="shared" si="3"/>
        <v>4.571798669245197</v>
      </c>
      <c r="F91">
        <v>2</v>
      </c>
    </row>
    <row r="92" spans="3:6" ht="15.75">
      <c r="C92" s="14" t="s">
        <v>1</v>
      </c>
      <c r="D92" s="55">
        <v>94.17560684765903</v>
      </c>
      <c r="E92" s="34">
        <f t="shared" si="3"/>
        <v>5.824393152340974</v>
      </c>
      <c r="F92">
        <v>3</v>
      </c>
    </row>
    <row r="93" spans="3:6" ht="15.75">
      <c r="C93" s="14" t="s">
        <v>6</v>
      </c>
      <c r="D93" s="55">
        <v>90.31241695073535</v>
      </c>
      <c r="E93" s="34">
        <f t="shared" si="3"/>
        <v>9.687583049264646</v>
      </c>
      <c r="F93">
        <v>4</v>
      </c>
    </row>
    <row r="94" spans="3:6" ht="15.75">
      <c r="C94" s="14" t="s">
        <v>4</v>
      </c>
      <c r="D94" s="54">
        <v>87.08576215742278</v>
      </c>
      <c r="E94" s="34">
        <f t="shared" si="3"/>
        <v>12.914237842577222</v>
      </c>
      <c r="F94">
        <v>5</v>
      </c>
    </row>
    <row r="95" spans="3:6" ht="15.75">
      <c r="C95" s="14" t="s">
        <v>14</v>
      </c>
      <c r="D95" s="54">
        <v>81.01793876131012</v>
      </c>
      <c r="E95" s="34">
        <f t="shared" si="3"/>
        <v>18.98206123868988</v>
      </c>
      <c r="F95">
        <v>6</v>
      </c>
    </row>
    <row r="96" spans="3:6" ht="15.75">
      <c r="C96" s="14" t="s">
        <v>7</v>
      </c>
      <c r="D96" s="55">
        <v>78.97401699346814</v>
      </c>
      <c r="E96" s="34">
        <f t="shared" si="3"/>
        <v>21.02598300653186</v>
      </c>
      <c r="F96">
        <v>7</v>
      </c>
    </row>
    <row r="97" spans="3:6" ht="15.75">
      <c r="C97" s="14" t="s">
        <v>5</v>
      </c>
      <c r="D97" s="102">
        <v>77.86388947436093</v>
      </c>
      <c r="E97" s="34">
        <f t="shared" si="3"/>
        <v>22.13611052563907</v>
      </c>
      <c r="F97">
        <v>8</v>
      </c>
    </row>
    <row r="100" spans="3:5" ht="15.75">
      <c r="C100" s="14" t="s">
        <v>2</v>
      </c>
      <c r="D100" s="34">
        <v>187</v>
      </c>
      <c r="E100" s="169">
        <f>D100/1000</f>
        <v>0.187</v>
      </c>
    </row>
    <row r="101" spans="3:5" ht="15.75">
      <c r="C101" s="14" t="s">
        <v>17</v>
      </c>
      <c r="D101" s="34">
        <v>188.9</v>
      </c>
      <c r="E101" s="169">
        <f aca="true" t="shared" si="4" ref="E101:E113">D101/1000</f>
        <v>0.1889</v>
      </c>
    </row>
    <row r="102" spans="3:5" ht="15.75">
      <c r="C102" s="14" t="s">
        <v>12</v>
      </c>
      <c r="D102" s="34">
        <v>104.4</v>
      </c>
      <c r="E102" s="169">
        <f t="shared" si="4"/>
        <v>0.1044</v>
      </c>
    </row>
    <row r="103" spans="3:5" ht="15.75">
      <c r="C103" s="14" t="s">
        <v>6</v>
      </c>
      <c r="D103" s="34">
        <v>248.79516380101242</v>
      </c>
      <c r="E103" s="169">
        <f t="shared" si="4"/>
        <v>0.2487951638010124</v>
      </c>
    </row>
    <row r="104" spans="3:5" ht="15.75">
      <c r="C104" s="18" t="s">
        <v>1</v>
      </c>
      <c r="D104" s="34">
        <v>112.3</v>
      </c>
      <c r="E104" s="169">
        <f t="shared" si="4"/>
        <v>0.1123</v>
      </c>
    </row>
    <row r="105" spans="3:5" ht="15.75">
      <c r="C105" s="14" t="s">
        <v>4</v>
      </c>
      <c r="D105" s="34">
        <v>200.7</v>
      </c>
      <c r="E105" s="169">
        <f t="shared" si="4"/>
        <v>0.2007</v>
      </c>
    </row>
    <row r="106" spans="3:5" ht="15.75">
      <c r="C106" s="14" t="s">
        <v>14</v>
      </c>
      <c r="D106" s="34">
        <v>111.2</v>
      </c>
      <c r="E106" s="169">
        <f t="shared" si="4"/>
        <v>0.11120000000000001</v>
      </c>
    </row>
    <row r="107" spans="3:5" ht="15.75">
      <c r="C107" s="14" t="s">
        <v>7</v>
      </c>
      <c r="D107" s="34">
        <v>118.4</v>
      </c>
      <c r="E107" s="169">
        <f t="shared" si="4"/>
        <v>0.1184</v>
      </c>
    </row>
    <row r="108" spans="3:5" ht="15.75">
      <c r="C108" s="14" t="s">
        <v>8</v>
      </c>
      <c r="D108" s="34">
        <v>184.9</v>
      </c>
      <c r="E108" s="169">
        <f t="shared" si="4"/>
        <v>0.1849</v>
      </c>
    </row>
    <row r="109" spans="3:5" ht="15.75">
      <c r="C109" s="14" t="s">
        <v>3</v>
      </c>
      <c r="D109" s="34">
        <v>122.7</v>
      </c>
      <c r="E109" s="169">
        <f t="shared" si="4"/>
        <v>0.1227</v>
      </c>
    </row>
    <row r="110" spans="3:5" ht="15.75">
      <c r="C110" s="14" t="s">
        <v>11</v>
      </c>
      <c r="D110" s="34">
        <v>82.1</v>
      </c>
      <c r="E110" s="169">
        <f t="shared" si="4"/>
        <v>0.08209999999999999</v>
      </c>
    </row>
    <row r="111" spans="3:5" ht="15.75">
      <c r="C111" s="14" t="s">
        <v>5</v>
      </c>
      <c r="D111" s="34">
        <v>86.5</v>
      </c>
      <c r="E111" s="169">
        <f t="shared" si="4"/>
        <v>0.0865</v>
      </c>
    </row>
    <row r="112" spans="3:5" ht="15.75">
      <c r="C112" s="14" t="s">
        <v>53</v>
      </c>
      <c r="D112" s="34">
        <v>117.5</v>
      </c>
      <c r="E112" s="169">
        <f t="shared" si="4"/>
        <v>0.1175</v>
      </c>
    </row>
    <row r="113" spans="3:5" ht="15.75">
      <c r="C113" s="14" t="s">
        <v>10</v>
      </c>
      <c r="D113" s="34">
        <v>126.9</v>
      </c>
      <c r="E113" s="169">
        <f t="shared" si="4"/>
        <v>0.1269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&amp;R32</oddHeader>
  </headerFooter>
  <colBreaks count="1" manualBreakCount="1">
    <brk id="1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E15" sqref="E15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17.16015625" style="0" customWidth="1"/>
    <col min="4" max="4" width="11.66015625" style="0" customWidth="1"/>
    <col min="5" max="5" width="18" style="0" customWidth="1"/>
    <col min="6" max="6" width="17.33203125" style="0" customWidth="1"/>
    <col min="13" max="13" width="20.16015625" style="0" customWidth="1"/>
    <col min="14" max="14" width="18" style="0" customWidth="1"/>
  </cols>
  <sheetData>
    <row r="1" spans="1:6" ht="39.75" customHeight="1">
      <c r="A1" s="216" t="s">
        <v>21</v>
      </c>
      <c r="B1" s="216"/>
      <c r="C1" s="210"/>
      <c r="D1" s="210"/>
      <c r="E1" s="210"/>
      <c r="F1" s="210"/>
    </row>
    <row r="2" spans="1:6" ht="45" customHeight="1">
      <c r="A2" s="21" t="s">
        <v>15</v>
      </c>
      <c r="B2" s="7"/>
      <c r="C2" s="8" t="s">
        <v>0</v>
      </c>
      <c r="D2" s="8" t="s">
        <v>18</v>
      </c>
      <c r="E2" s="8" t="s">
        <v>19</v>
      </c>
      <c r="F2" s="8" t="s">
        <v>20</v>
      </c>
    </row>
    <row r="3" spans="1:6" ht="18.75">
      <c r="A3" s="211" t="s">
        <v>2</v>
      </c>
      <c r="B3" s="17">
        <v>2010</v>
      </c>
      <c r="C3" s="9">
        <f>DGET(родившиеся!$C$40:$E$54,родившиеся!$E$40,Лист3!$B$1:$B$2)</f>
        <v>2</v>
      </c>
      <c r="D3" s="9">
        <f>DGET(умершие!$C$40:$E$54,умершие!$E$40,Лист3!$B$1:$B$2)</f>
        <v>2</v>
      </c>
      <c r="E3" s="9">
        <f>DGET('млад.смертность'!$C$40:$E$54,'млад.смертность'!$E$40,Лист3!$B$1:$B$2)</f>
        <v>8</v>
      </c>
      <c r="F3" s="9">
        <f>DGET('ест.прирост'!$C$40:$E$54,'ест.прирост'!$E$40,Лист3!$B$1:$B$2)</f>
        <v>1</v>
      </c>
    </row>
    <row r="4" spans="1:6" ht="18.75">
      <c r="A4" s="212"/>
      <c r="B4" s="24">
        <v>2009</v>
      </c>
      <c r="C4" s="25">
        <f>DGET(родившиеся!$I$40:$K$54,родившиеся!$K$40,Лист3!$B$1:$B$2)</f>
        <v>2</v>
      </c>
      <c r="D4" s="25">
        <f>DGET(умершие!$I$40:$K$54,умершие!$K$40,Лист3!$B$1:$B$2)</f>
        <v>2</v>
      </c>
      <c r="E4" s="25">
        <f>DGET('млад.смертность'!$I$40:$K$54,'млад.смертность'!$K$40,Лист3!$B$1:$B$2)</f>
        <v>5</v>
      </c>
      <c r="F4" s="25">
        <f>DGET('ест.прирост'!$I$40:$K$54,'ест.прирост'!$K$40,Лист3!$B$1:$B$2)</f>
        <v>2</v>
      </c>
    </row>
    <row r="5" spans="1:6" ht="18.75">
      <c r="A5" s="211" t="s">
        <v>17</v>
      </c>
      <c r="B5" s="17">
        <v>2010</v>
      </c>
      <c r="C5" s="9">
        <f>DGET(родившиеся!$C$40:$E$54,родившиеся!$E$40,Лист3!$C$1:$C$2)</f>
        <v>6</v>
      </c>
      <c r="D5" s="9">
        <f>DGET(умершие!$C$40:$E$54,умершие!$E$40,Лист3!$C$1:$C$2)</f>
        <v>7</v>
      </c>
      <c r="E5" s="9">
        <f>DGET('млад.смертность'!$C$40:$E$54,'млад.смертность'!$E$40,Лист3!$C$1:$C$2)</f>
        <v>6</v>
      </c>
      <c r="F5" s="9">
        <f>DGET('ест.прирост'!$C$40:$E$54,'ест.прирост'!$E$40,Лист3!$C$1:$C$2)</f>
        <v>7</v>
      </c>
    </row>
    <row r="6" spans="1:6" ht="18.75">
      <c r="A6" s="212"/>
      <c r="B6" s="24">
        <v>2009</v>
      </c>
      <c r="C6" s="25">
        <f>DGET(родившиеся!$I$40:$K$54,родившиеся!$K$40,Лист3!$C$1:$C$2)</f>
        <v>4</v>
      </c>
      <c r="D6" s="25">
        <f>DGET(умершие!$I$40:$K$54,умершие!$K$40,Лист3!$C$1:$C$2)</f>
        <v>6</v>
      </c>
      <c r="E6" s="25">
        <f>DGET('млад.смертность'!$I$40:$K$54,'млад.смертность'!$K$40,Лист3!$C$1:$C$2)</f>
        <v>8</v>
      </c>
      <c r="F6" s="25">
        <f>DGET('ест.прирост'!$I$40:$K$54,'ест.прирост'!$K$40,Лист3!$C$1:$C$2)</f>
        <v>7</v>
      </c>
    </row>
    <row r="7" spans="1:6" ht="18.75">
      <c r="A7" s="211" t="s">
        <v>12</v>
      </c>
      <c r="B7" s="17">
        <v>2010</v>
      </c>
      <c r="C7" s="9">
        <f>DGET(родившиеся!$C$40:$E$54,родившиеся!$E$40,Лист3!$D$1:$D$2)</f>
        <v>13</v>
      </c>
      <c r="D7" s="9">
        <f>DGET(умершие!$C$40:$E$54,умершие!$E$40,Лист3!$D$1:$D$2)</f>
        <v>10</v>
      </c>
      <c r="E7" s="9">
        <f>DGET('млад.смертность'!$C$40:$E$54,'млад.смертность'!$E$40,Лист3!$D$1:$D$2)</f>
        <v>4</v>
      </c>
      <c r="F7" s="9">
        <f>DGET('ест.прирост'!$C$40:$E$54,'ест.прирост'!$E$40,Лист3!$D$1:$D$2)</f>
        <v>13</v>
      </c>
    </row>
    <row r="8" spans="1:6" ht="18.75">
      <c r="A8" s="212"/>
      <c r="B8" s="24">
        <v>2009</v>
      </c>
      <c r="C8" s="25">
        <f>DGET(родившиеся!$I$40:$K$54,родившиеся!$K$40,Лист3!$D$1:$D$2)</f>
        <v>12</v>
      </c>
      <c r="D8" s="25">
        <f>DGET(умершие!$I$40:$K$54,умершие!$K$40,Лист3!$D$1:$D$2)</f>
        <v>9</v>
      </c>
      <c r="E8" s="25">
        <f>DGET('млад.смертность'!$I$40:$K$54,'млад.смертность'!$K$40,Лист3!$D$1:$D$2)</f>
        <v>3</v>
      </c>
      <c r="F8" s="25">
        <f>DGET('ест.прирост'!$I$40:$K$54,'ест.прирост'!$K$40,Лист3!$D$1:$D$2)</f>
        <v>13</v>
      </c>
    </row>
    <row r="9" spans="1:6" ht="18.75">
      <c r="A9" s="211" t="s">
        <v>6</v>
      </c>
      <c r="B9" s="17">
        <v>2010</v>
      </c>
      <c r="C9" s="9">
        <f>DGET(родившиеся!$C$40:$E$54,родившиеся!$E$40,Лист3!$E$1:$E$2)</f>
        <v>5</v>
      </c>
      <c r="D9" s="9">
        <f>DGET(умершие!$C$40:$E$54,умершие!$E$40,Лист3!$E$1:$E$2)</f>
        <v>1</v>
      </c>
      <c r="E9" s="9">
        <f>DGET('млад.смертность'!$C$40:$E$54,'млад.смертность'!$E$40,Лист3!$E$1:$E$2)</f>
        <v>2</v>
      </c>
      <c r="F9" s="9">
        <f>DGET('ест.прирост'!$C$40:$E$54,'ест.прирост'!$E$40,Лист3!$E$1:$E$2)</f>
        <v>3</v>
      </c>
    </row>
    <row r="10" spans="1:6" ht="18.75">
      <c r="A10" s="212"/>
      <c r="B10" s="24">
        <v>2009</v>
      </c>
      <c r="C10" s="25">
        <f>DGET(родившиеся!$I$40:$K$54,родившиеся!$K$40,Лист3!$E$1:$E$2)</f>
        <v>6</v>
      </c>
      <c r="D10" s="25">
        <f>DGET(умершие!$I$40:$K$54,умершие!$K$40,Лист3!$E$1:$E$2)</f>
        <v>1</v>
      </c>
      <c r="E10" s="25">
        <f>DGET('млад.смертность'!$I$40:$K$54,'млад.смертность'!$K$40,Лист3!$E$1:$E$2)</f>
        <v>1</v>
      </c>
      <c r="F10" s="25">
        <f>DGET('ест.прирост'!$I$40:$K$54,'ест.прирост'!$K$40,Лист3!$E$1:$E$2)</f>
        <v>3</v>
      </c>
    </row>
    <row r="11" spans="1:18" s="6" customFormat="1" ht="18.75">
      <c r="A11" s="213" t="s">
        <v>1</v>
      </c>
      <c r="B11" s="17">
        <v>2010</v>
      </c>
      <c r="C11" s="10">
        <f>DGET(родившиеся!$C$40:$E$54,родившиеся!$E$40,Лист3!$F$1:$F$2)</f>
        <v>1</v>
      </c>
      <c r="D11" s="10">
        <f>DGET(умершие!$C$40:$E$54,умершие!$E$40,Лист3!$F$1:$F$2)</f>
        <v>3</v>
      </c>
      <c r="E11" s="10">
        <f>DGET('млад.смертность'!$C$40:$E$54,'млад.смертность'!$E$40,Лист3!$F$1:$F$2)</f>
        <v>7</v>
      </c>
      <c r="F11" s="10">
        <f>DGET('ест.прирост'!$C$40:$E$54,'ест.прирост'!$E$40,Лист3!$F$1:$F$2)</f>
        <v>2</v>
      </c>
      <c r="M11" s="4"/>
      <c r="N11" s="4"/>
      <c r="O11" s="4"/>
      <c r="P11" s="4"/>
      <c r="Q11" s="4"/>
      <c r="R11" s="4"/>
    </row>
    <row r="12" spans="1:18" s="6" customFormat="1" ht="18.75">
      <c r="A12" s="214"/>
      <c r="B12" s="24">
        <v>2009</v>
      </c>
      <c r="C12" s="25">
        <f>DGET(родившиеся!$I$40:$K$54,родившиеся!$K$40,Лист3!$F$1:$F$2)</f>
        <v>1</v>
      </c>
      <c r="D12" s="25">
        <f>DGET(умершие!$I$40:$K$54,умершие!$K$40,Лист3!$F$1:$F$2)</f>
        <v>3</v>
      </c>
      <c r="E12" s="25">
        <f>DGET('млад.смертность'!$I$40:$K$54,'млад.смертность'!$K$40,Лист3!$F$1:$F$2)</f>
        <v>10</v>
      </c>
      <c r="F12" s="25">
        <f>DGET('ест.прирост'!$I$40:$K$54,'ест.прирост'!$K$40,Лист3!$F$1:$F$2)</f>
        <v>1</v>
      </c>
      <c r="M12" s="4"/>
      <c r="N12" s="4"/>
      <c r="O12" s="4"/>
      <c r="P12" s="4"/>
      <c r="Q12" s="4"/>
      <c r="R12" s="4"/>
    </row>
    <row r="13" spans="1:18" ht="18.75">
      <c r="A13" s="211" t="s">
        <v>4</v>
      </c>
      <c r="B13" s="17">
        <v>2010</v>
      </c>
      <c r="C13" s="9">
        <f>DGET(родившиеся!$C$40:$E$54,родившиеся!$E$40,Лист3!$G$1:$G$2)</f>
        <v>7</v>
      </c>
      <c r="D13" s="9">
        <f>DGET(умершие!$C$40:$E$54,умершие!$E$40,Лист3!$G$1:$G$2)</f>
        <v>5</v>
      </c>
      <c r="E13" s="9">
        <f>DGET('млад.смертность'!$C$40:$E$54,'млад.смертность'!$E$40,Лист3!$G$1:$G$2)</f>
        <v>1</v>
      </c>
      <c r="F13" s="9">
        <f>DGET('ест.прирост'!$C$40:$E$54,'ест.прирост'!$E$40,Лист3!$G$1:$G$2)</f>
        <v>6</v>
      </c>
      <c r="M13" s="5"/>
      <c r="N13" s="5"/>
      <c r="O13" s="5"/>
      <c r="P13" s="5"/>
      <c r="Q13" s="5"/>
      <c r="R13" s="5"/>
    </row>
    <row r="14" spans="1:18" ht="18.75">
      <c r="A14" s="212"/>
      <c r="B14" s="24">
        <v>2009</v>
      </c>
      <c r="C14" s="25">
        <f>DGET(родившиеся!$I$40:$K$54,родившиеся!$K$40,Лист3!$G$1:$G$2)</f>
        <v>5</v>
      </c>
      <c r="D14" s="25">
        <f>DGET(умершие!$I$40:$K$54,умершие!$K$40,Лист3!$G$1:$G$2)</f>
        <v>4</v>
      </c>
      <c r="E14" s="25">
        <f>DGET('млад.смертность'!$I$40:$K$54,'млад.смертность'!$K$40,Лист3!$G$1:$G$2)</f>
        <v>4</v>
      </c>
      <c r="F14" s="25">
        <f>DGET('ест.прирост'!$I$40:$K$54,'ест.прирост'!$K$40,Лист3!$G$1:$G$2)</f>
        <v>5</v>
      </c>
      <c r="M14" s="5"/>
      <c r="N14" s="5"/>
      <c r="O14" s="5"/>
      <c r="P14" s="5"/>
      <c r="Q14" s="5"/>
      <c r="R14" s="5"/>
    </row>
    <row r="15" spans="1:18" ht="18.75">
      <c r="A15" s="211" t="s">
        <v>14</v>
      </c>
      <c r="B15" s="17">
        <v>2010</v>
      </c>
      <c r="C15" s="9">
        <f>DGET(родившиеся!$C$40:$E$54,родившиеся!$E$40,Лист3!$H$1:$H$2)</f>
        <v>3</v>
      </c>
      <c r="D15" s="9">
        <f>DGET(умершие!$C$40:$E$54,умершие!$E$40,Лист3!$H$1:$H$2)</f>
        <v>6</v>
      </c>
      <c r="E15" s="9">
        <f>DGET('млад.смертность'!$C$40:$E$54,'млад.смертность'!$E$40,Лист3!$H$1:$H$2)</f>
        <v>13</v>
      </c>
      <c r="F15" s="9">
        <f>DGET('ест.прирост'!$C$40:$E$54,'ест.прирост'!$E$40,Лист3!$H$1:$H$2)</f>
        <v>5</v>
      </c>
      <c r="M15" s="5"/>
      <c r="N15" s="5"/>
      <c r="O15" s="5"/>
      <c r="P15" s="5"/>
      <c r="Q15" s="5"/>
      <c r="R15" s="5"/>
    </row>
    <row r="16" spans="1:18" ht="18.75">
      <c r="A16" s="212"/>
      <c r="B16" s="24">
        <v>2009</v>
      </c>
      <c r="C16" s="25">
        <f>DGET(родившиеся!$I$40:$K$54,родившиеся!$K$40,Лист3!$H$1:$H$2)</f>
        <v>3</v>
      </c>
      <c r="D16" s="25">
        <f>DGET(умершие!$I$40:$K$54,умершие!$K$40,Лист3!$H$1:$H$2)</f>
        <v>7</v>
      </c>
      <c r="E16" s="25">
        <f>DGET('млад.смертность'!$I$40:$K$54,'млад.смертность'!$K$40,Лист3!$H$1:$H$2)</f>
        <v>11</v>
      </c>
      <c r="F16" s="25">
        <f>DGET('ест.прирост'!$I$40:$K$54,'ест.прирост'!$K$40,Лист3!$H$1:$H$2)</f>
        <v>6</v>
      </c>
      <c r="M16" s="5"/>
      <c r="N16" s="5"/>
      <c r="O16" s="5"/>
      <c r="P16" s="5"/>
      <c r="Q16" s="5"/>
      <c r="R16" s="5"/>
    </row>
    <row r="17" spans="1:17" ht="18.75">
      <c r="A17" s="211" t="s">
        <v>7</v>
      </c>
      <c r="B17" s="17">
        <v>2010</v>
      </c>
      <c r="C17" s="9">
        <f>DGET(родившиеся!$C$40:$E$54,родившиеся!$E$40,Лист3!$I$1:$I$2)</f>
        <v>9</v>
      </c>
      <c r="D17" s="9">
        <f>DGET(умершие!$C$40:$E$54,умершие!$E$40,Лист3!$I$1:$I$2)</f>
        <v>11</v>
      </c>
      <c r="E17" s="9">
        <f>DGET('млад.смертность'!$C$40:$E$54,'млад.смертность'!$E$40,Лист3!$I$1:$I$2)</f>
        <v>10</v>
      </c>
      <c r="F17" s="9">
        <f>DGET('ест.прирост'!$C$40:$E$54,'ест.прирост'!$E$40,Лист3!$I$1:$I$2)</f>
        <v>9</v>
      </c>
      <c r="M17" s="4"/>
      <c r="N17" s="4"/>
      <c r="O17" s="4"/>
      <c r="P17" s="4"/>
      <c r="Q17" s="4"/>
    </row>
    <row r="18" spans="1:17" ht="18.75">
      <c r="A18" s="212"/>
      <c r="B18" s="24">
        <v>2009</v>
      </c>
      <c r="C18" s="25">
        <f>DGET(родившиеся!$I$40:$K$54,родившиеся!$K$40,Лист3!$I$1:$I$2)</f>
        <v>7</v>
      </c>
      <c r="D18" s="25">
        <f>DGET(умершие!$I$40:$K$54,умершие!$K$40,Лист3!$I$1:$I$2)</f>
        <v>11</v>
      </c>
      <c r="E18" s="25">
        <f>DGET('млад.смертность'!$I$40:$K$54,'млад.смертность'!$K$40,Лист3!$I$1:$I$2)</f>
        <v>5</v>
      </c>
      <c r="F18" s="25">
        <f>DGET('ест.прирост'!$I$40:$K$54,'ест.прирост'!$K$40,Лист3!$I$1:$I$2)</f>
        <v>11</v>
      </c>
      <c r="M18" s="4"/>
      <c r="N18" s="4"/>
      <c r="O18" s="4"/>
      <c r="P18" s="4"/>
      <c r="Q18" s="4"/>
    </row>
    <row r="19" spans="1:17" ht="18.75">
      <c r="A19" s="211" t="s">
        <v>8</v>
      </c>
      <c r="B19" s="17">
        <v>2010</v>
      </c>
      <c r="C19" s="9">
        <f>DGET(родившиеся!$C$40:$E$54,родившиеся!$E$40,Лист3!$J$1:$J$2)</f>
        <v>10</v>
      </c>
      <c r="D19" s="9">
        <f>DGET(умершие!$C$40:$E$54,умершие!$E$40,Лист3!$J$1:$J$2)</f>
        <v>13</v>
      </c>
      <c r="E19" s="9">
        <f>DGET('млад.смертность'!$C$40:$E$54,'млад.смертность'!$E$40,Лист3!$J$1:$J$2)</f>
        <v>12</v>
      </c>
      <c r="F19" s="9">
        <f>DGET('ест.прирост'!$C$40:$E$54,'ест.прирост'!$E$40,Лист3!$J$1:$J$2)</f>
        <v>14</v>
      </c>
      <c r="M19" s="5"/>
      <c r="N19" s="5"/>
      <c r="O19" s="5"/>
      <c r="P19" s="5"/>
      <c r="Q19" s="5"/>
    </row>
    <row r="20" spans="1:17" ht="18.75">
      <c r="A20" s="212"/>
      <c r="B20" s="24">
        <v>2009</v>
      </c>
      <c r="C20" s="25">
        <f>DGET(родившиеся!$I$40:$K$54,родившиеся!$K$40,Лист3!$J$1:$J$2)</f>
        <v>8</v>
      </c>
      <c r="D20" s="25">
        <f>DGET(умершие!$I$40:$K$54,умершие!$K$40,Лист3!$J$1:$J$2)</f>
        <v>12</v>
      </c>
      <c r="E20" s="25">
        <f>DGET('млад.смертность'!$I$40:$K$54,'млад.смертность'!$K$40,Лист3!$J$1:$J$2)</f>
        <v>12</v>
      </c>
      <c r="F20" s="25">
        <f>DGET('ест.прирост'!$I$40:$K$54,'ест.прирост'!$K$40,Лист3!$J$1:$J$2)</f>
        <v>14</v>
      </c>
      <c r="M20" s="5"/>
      <c r="N20" s="5"/>
      <c r="O20" s="5"/>
      <c r="P20" s="5"/>
      <c r="Q20" s="5"/>
    </row>
    <row r="21" spans="1:17" ht="18.75">
      <c r="A21" s="211" t="s">
        <v>3</v>
      </c>
      <c r="B21" s="17">
        <v>2010</v>
      </c>
      <c r="C21" s="9">
        <f>DGET(родившиеся!$C$40:$E$54,родившиеся!$E$40,Лист3!$K$1:$K$2)</f>
        <v>4</v>
      </c>
      <c r="D21" s="9">
        <f>DGET(умершие!$C$40:$E$54,умершие!$E$40,Лист3!$K$1:$K$2)</f>
        <v>4</v>
      </c>
      <c r="E21" s="9">
        <f>DGET('млад.смертность'!$C$40:$E$54,'млад.смертность'!$E$40,Лист3!$K$1:$K$2)</f>
        <v>9</v>
      </c>
      <c r="F21" s="9">
        <f>DGET('ест.прирост'!$C$40:$E$54,'ест.прирост'!$E$40,Лист3!$K$1:$K$2)</f>
        <v>4</v>
      </c>
      <c r="M21" s="5"/>
      <c r="N21" s="5"/>
      <c r="O21" s="5"/>
      <c r="P21" s="5"/>
      <c r="Q21" s="5"/>
    </row>
    <row r="22" spans="1:17" ht="18.75">
      <c r="A22" s="212"/>
      <c r="B22" s="24">
        <v>2009</v>
      </c>
      <c r="C22" s="25">
        <f>DGET(родившиеся!$I$40:$K$54,родившиеся!$K$40,Лист3!$K$1:$K$2)</f>
        <v>3</v>
      </c>
      <c r="D22" s="25">
        <f>DGET(умершие!$I$40:$K$54,умершие!$K$40,Лист3!$K$1:$K$2)</f>
        <v>5</v>
      </c>
      <c r="E22" s="25">
        <f>DGET('млад.смертность'!$I$40:$K$54,'млад.смертность'!$K$40,Лист3!$K$1:$K$2)</f>
        <v>8</v>
      </c>
      <c r="F22" s="25">
        <f>DGET('ест.прирост'!$I$40:$K$54,'ест.прирост'!$K$40,Лист3!$K$1:$K$2)</f>
        <v>4</v>
      </c>
      <c r="M22" s="5"/>
      <c r="N22" s="5"/>
      <c r="O22" s="5"/>
      <c r="P22" s="5"/>
      <c r="Q22" s="5"/>
    </row>
    <row r="23" spans="1:17" ht="18.75">
      <c r="A23" s="211" t="s">
        <v>11</v>
      </c>
      <c r="B23" s="17">
        <v>2010</v>
      </c>
      <c r="C23" s="9">
        <f>DGET(родившиеся!$C$40:$E$54,родившиеся!$E$40,Лист3!$L$1:$L$2)</f>
        <v>12</v>
      </c>
      <c r="D23" s="9">
        <f>DGET(умершие!$C$40:$E$54,умершие!$E$40,Лист3!$L$1:$L$2)</f>
        <v>12</v>
      </c>
      <c r="E23" s="9">
        <f>DGET('млад.смертность'!$C$40:$E$54,'млад.смертность'!$E$40,Лист3!$L$1:$L$2)</f>
        <v>11</v>
      </c>
      <c r="F23" s="9">
        <f>DGET('ест.прирост'!$C$40:$E$54,'ест.прирост'!$E$40,Лист3!$L$1:$L$2)</f>
        <v>12</v>
      </c>
      <c r="M23" s="5"/>
      <c r="N23" s="5"/>
      <c r="O23" s="5"/>
      <c r="P23" s="5"/>
      <c r="Q23" s="5"/>
    </row>
    <row r="24" spans="1:17" ht="18.75">
      <c r="A24" s="212"/>
      <c r="B24" s="24">
        <v>2009</v>
      </c>
      <c r="C24" s="25">
        <f>DGET(родившиеся!$I$40:$K$54,родившиеся!$K$40,Лист3!$L$1:$L$2)</f>
        <v>11</v>
      </c>
      <c r="D24" s="25">
        <f>DGET(умершие!$I$40:$K$54,умершие!$K$40,Лист3!$L$1:$L$2)</f>
        <v>10</v>
      </c>
      <c r="E24" s="25">
        <f>DGET('млад.смертность'!$I$40:$K$54,'млад.смертность'!$K$40,Лист3!$L$1:$L$2)</f>
        <v>2</v>
      </c>
      <c r="F24" s="25">
        <f>DGET('ест.прирост'!$I$40:$K$54,'ест.прирост'!$K$40,Лист3!$L$1:$L$2)</f>
        <v>12</v>
      </c>
      <c r="M24" s="5"/>
      <c r="N24" s="5"/>
      <c r="O24" s="5"/>
      <c r="P24" s="5"/>
      <c r="Q24" s="5"/>
    </row>
    <row r="25" spans="1:17" ht="18.75">
      <c r="A25" s="211" t="s">
        <v>5</v>
      </c>
      <c r="B25" s="17">
        <v>2010</v>
      </c>
      <c r="C25" s="9">
        <f>DGET(родившиеся!$C$40:$E$54,родившиеся!$E$40,Лист3!$M$1:$M$2)</f>
        <v>8</v>
      </c>
      <c r="D25" s="9">
        <f>DGET(умершие!$C$40:$E$54,умершие!$E$40,Лист3!$M$1:$M$2)</f>
        <v>8</v>
      </c>
      <c r="E25" s="9">
        <f>DGET('млад.смертность'!$C$40:$E$54,'млад.смертность'!$E$40,Лист3!$M$1:$M$2)</f>
        <v>5</v>
      </c>
      <c r="F25" s="9">
        <f>DGET('ест.прирост'!$C$40:$E$54,'ест.прирост'!$E$40,Лист3!$M$1:$M$2)</f>
        <v>8</v>
      </c>
      <c r="M25" s="5"/>
      <c r="N25" s="5"/>
      <c r="O25" s="5"/>
      <c r="P25" s="5"/>
      <c r="Q25" s="5"/>
    </row>
    <row r="26" spans="1:17" ht="18.75">
      <c r="A26" s="212"/>
      <c r="B26" s="24">
        <v>2009</v>
      </c>
      <c r="C26" s="25">
        <f>DGET(родившиеся!$I$40:$K$54,родившиеся!$K$40,Лист3!$M$1:$M$2)</f>
        <v>7</v>
      </c>
      <c r="D26" s="25">
        <f>DGET(умершие!$I$40:$K$54,умершие!$K$40,Лист3!$M$1:$M$2)</f>
        <v>6</v>
      </c>
      <c r="E26" s="25">
        <f>DGET('млад.смертность'!$I$40:$K$54,'млад.смертность'!$K$40,Лист3!$M$1:$M$2)</f>
        <v>7</v>
      </c>
      <c r="F26" s="25">
        <f>DGET('ест.прирост'!$I$40:$K$54,'ест.прирост'!$K$40,Лист3!$M$1:$M$2)</f>
        <v>8</v>
      </c>
      <c r="M26" s="5"/>
      <c r="N26" s="5"/>
      <c r="O26" s="5"/>
      <c r="P26" s="5"/>
      <c r="Q26" s="5"/>
    </row>
    <row r="27" spans="1:17" ht="18.75">
      <c r="A27" s="211" t="s">
        <v>9</v>
      </c>
      <c r="B27" s="17">
        <v>2010</v>
      </c>
      <c r="C27" s="9">
        <f>DGET(родившиеся!$C$40:$E$54,родившиеся!$E$40,Лист3!$N$1:$N$2)</f>
        <v>11</v>
      </c>
      <c r="D27" s="9">
        <f>DGET(умершие!$C$40:$E$54,умершие!$E$40,Лист3!$N$1:$N$2)</f>
        <v>8</v>
      </c>
      <c r="E27" s="9">
        <f>DGET('млад.смертность'!$C$40:$E$54,'млад.смертность'!$E$40,Лист3!$N$1:$N$2)</f>
        <v>3</v>
      </c>
      <c r="F27" s="9">
        <f>DGET('ест.прирост'!$C$40:$E$54,'ест.прирост'!$E$40,Лист3!$N$1:$N$2)</f>
        <v>10</v>
      </c>
      <c r="M27" s="5"/>
      <c r="N27" s="5"/>
      <c r="O27" s="5"/>
      <c r="P27" s="5"/>
      <c r="Q27" s="5"/>
    </row>
    <row r="28" spans="1:17" ht="18.75">
      <c r="A28" s="212"/>
      <c r="B28" s="24">
        <v>2009</v>
      </c>
      <c r="C28" s="25">
        <f>DGET(родившиеся!$I$40:$K$54,родившиеся!$K$40,Лист3!$N$1:$N$2)</f>
        <v>9</v>
      </c>
      <c r="D28" s="25">
        <f>DGET(умершие!$I$40:$K$54,умершие!$K$40,Лист3!$N$1:$N$2)</f>
        <v>8</v>
      </c>
      <c r="E28" s="25">
        <f>DGET('млад.смертность'!$I$40:$K$54,'млад.смертность'!$K$40,Лист3!$N$1:$N$2)</f>
        <v>6</v>
      </c>
      <c r="F28" s="25">
        <f>DGET('ест.прирост'!$I$40:$K$54,'ест.прирост'!$K$40,Лист3!$N$1:$N$2)</f>
        <v>9</v>
      </c>
      <c r="M28" s="5"/>
      <c r="N28" s="5"/>
      <c r="O28" s="5"/>
      <c r="P28" s="5"/>
      <c r="Q28" s="5"/>
    </row>
    <row r="29" spans="1:17" ht="18.75">
      <c r="A29" s="211" t="s">
        <v>10</v>
      </c>
      <c r="B29" s="17">
        <v>2010</v>
      </c>
      <c r="C29" s="9">
        <f>DGET(родившиеся!$C$40:$E$54,родившиеся!$E$40,Лист3!$O$1:$O$2)</f>
        <v>11</v>
      </c>
      <c r="D29" s="9">
        <f>DGET(умершие!$C$40:$E$54,умершие!$E$40,Лист3!$O$1:$O$2)</f>
        <v>9</v>
      </c>
      <c r="E29" s="9">
        <f>DGET('млад.смертность'!$C$40:$E$54,'млад.смертность'!$E$40,Лист3!$O$1:$O$2)</f>
        <v>6</v>
      </c>
      <c r="F29" s="9">
        <f>DGET('ест.прирост'!$C$40:$E$54,'ест.прирост'!$E$40,Лист3!$O$1:$O$2)</f>
        <v>11</v>
      </c>
      <c r="M29" s="5"/>
      <c r="N29" s="5"/>
      <c r="O29" s="5"/>
      <c r="P29" s="5"/>
      <c r="Q29" s="5"/>
    </row>
    <row r="30" spans="1:14" ht="18.75">
      <c r="A30" s="212"/>
      <c r="B30" s="24">
        <v>2009</v>
      </c>
      <c r="C30" s="25">
        <f>DGET(родившиеся!$I$40:$K$54,родившиеся!$K$40,Лист3!$O$1:$O$2)</f>
        <v>10</v>
      </c>
      <c r="D30" s="25">
        <f>DGET(умершие!$I$40:$K$54,умершие!$K$40,Лист3!$O$1:$O$2)</f>
        <v>7</v>
      </c>
      <c r="E30" s="25">
        <f>DGET('млад.смертность'!$I$40:$K$54,'млад.смертность'!$K$40,Лист3!$O$1:$O$2)</f>
        <v>9</v>
      </c>
      <c r="F30" s="25">
        <f>DGET('ест.прирост'!$I$40:$K$54,'ест.прирост'!$K$40,Лист3!$O$1:$O$2)</f>
        <v>10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13:A14"/>
    <mergeCell ref="A15:A16"/>
    <mergeCell ref="A1:F1"/>
    <mergeCell ref="A3:A4"/>
    <mergeCell ref="A5:A6"/>
    <mergeCell ref="A7:A8"/>
    <mergeCell ref="A9:A10"/>
    <mergeCell ref="A11:A12"/>
    <mergeCell ref="A25:A26"/>
    <mergeCell ref="A27:A28"/>
    <mergeCell ref="A29:A30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28">
      <selection activeCell="I3" sqref="I3:J16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18" t="s">
        <v>23</v>
      </c>
      <c r="B1" s="218"/>
      <c r="C1" s="218"/>
      <c r="D1" s="218"/>
      <c r="E1" s="218"/>
      <c r="F1" s="218"/>
      <c r="G1" s="218"/>
      <c r="H1" s="218"/>
      <c r="I1" s="16"/>
      <c r="J1" s="16"/>
      <c r="K1" s="16"/>
      <c r="L1" s="16"/>
      <c r="M1" s="13"/>
      <c r="N1" s="13"/>
    </row>
    <row r="2" spans="1:6" ht="39" customHeight="1">
      <c r="A2" s="1"/>
      <c r="B2" s="1"/>
      <c r="C2" s="11"/>
      <c r="D2" s="53" t="s">
        <v>117</v>
      </c>
      <c r="E2" s="53" t="s">
        <v>118</v>
      </c>
      <c r="F2" s="12" t="s">
        <v>22</v>
      </c>
    </row>
    <row r="3" spans="3:10" ht="19.5" customHeight="1">
      <c r="C3" s="14" t="s">
        <v>2</v>
      </c>
      <c r="D3" s="174">
        <v>14</v>
      </c>
      <c r="E3" s="174">
        <v>13.6</v>
      </c>
      <c r="F3" s="175">
        <f>D3-E3</f>
        <v>0.40000000000000036</v>
      </c>
      <c r="I3" s="14" t="s">
        <v>6</v>
      </c>
      <c r="J3" s="177">
        <v>0.7000000000000011</v>
      </c>
    </row>
    <row r="4" spans="3:10" ht="19.5" customHeight="1">
      <c r="C4" s="14" t="s">
        <v>17</v>
      </c>
      <c r="D4" s="185">
        <v>12.8</v>
      </c>
      <c r="E4" s="174">
        <v>12.8</v>
      </c>
      <c r="F4" s="175">
        <f>D4-E4</f>
        <v>0</v>
      </c>
      <c r="I4" s="14" t="s">
        <v>14</v>
      </c>
      <c r="J4" s="177">
        <v>0.5</v>
      </c>
    </row>
    <row r="5" spans="3:10" ht="19.5" customHeight="1">
      <c r="C5" s="14" t="s">
        <v>12</v>
      </c>
      <c r="D5" s="185">
        <v>9.6</v>
      </c>
      <c r="E5" s="174">
        <v>9.8</v>
      </c>
      <c r="F5" s="177">
        <f aca="true" t="shared" si="0" ref="F5:F16">D5-E5</f>
        <v>-0.20000000000000107</v>
      </c>
      <c r="I5" s="14" t="s">
        <v>2</v>
      </c>
      <c r="J5" s="175">
        <v>0.40000000000000036</v>
      </c>
    </row>
    <row r="6" spans="3:10" ht="19.5" customHeight="1">
      <c r="C6" s="14" t="s">
        <v>6</v>
      </c>
      <c r="D6" s="185">
        <v>12.9</v>
      </c>
      <c r="E6" s="174">
        <v>12.2</v>
      </c>
      <c r="F6" s="177">
        <f t="shared" si="0"/>
        <v>0.7000000000000011</v>
      </c>
      <c r="I6" s="18" t="s">
        <v>1</v>
      </c>
      <c r="J6" s="179">
        <v>0.40000000000000036</v>
      </c>
    </row>
    <row r="7" spans="3:10" ht="19.5" customHeight="1">
      <c r="C7" s="18" t="s">
        <v>1</v>
      </c>
      <c r="D7" s="186">
        <v>14.3</v>
      </c>
      <c r="E7" s="178">
        <v>13.9</v>
      </c>
      <c r="F7" s="179">
        <f t="shared" si="0"/>
        <v>0.40000000000000036</v>
      </c>
      <c r="I7" s="14" t="s">
        <v>3</v>
      </c>
      <c r="J7" s="177">
        <v>0.29999999999999893</v>
      </c>
    </row>
    <row r="8" spans="3:10" ht="19.5" customHeight="1">
      <c r="C8" s="14" t="s">
        <v>4</v>
      </c>
      <c r="D8" s="185">
        <v>12.7</v>
      </c>
      <c r="E8" s="174">
        <v>12.5</v>
      </c>
      <c r="F8" s="177">
        <f t="shared" si="0"/>
        <v>0.1999999999999993</v>
      </c>
      <c r="I8" s="14" t="s">
        <v>5</v>
      </c>
      <c r="J8" s="177">
        <v>0.29999999999999893</v>
      </c>
    </row>
    <row r="9" spans="3:10" ht="19.5" customHeight="1">
      <c r="C9" s="14" t="s">
        <v>14</v>
      </c>
      <c r="D9" s="185">
        <v>13.8</v>
      </c>
      <c r="E9" s="174">
        <v>13.3</v>
      </c>
      <c r="F9" s="177">
        <f t="shared" si="0"/>
        <v>0.5</v>
      </c>
      <c r="I9" s="14" t="s">
        <v>4</v>
      </c>
      <c r="J9" s="177">
        <v>0.1999999999999993</v>
      </c>
    </row>
    <row r="10" spans="3:10" ht="19.5" customHeight="1">
      <c r="C10" s="14" t="s">
        <v>7</v>
      </c>
      <c r="D10" s="185">
        <v>11.4</v>
      </c>
      <c r="E10" s="174">
        <v>11.4</v>
      </c>
      <c r="F10" s="177">
        <f t="shared" si="0"/>
        <v>0</v>
      </c>
      <c r="I10" s="14" t="s">
        <v>8</v>
      </c>
      <c r="J10" s="177">
        <v>0.09999999999999964</v>
      </c>
    </row>
    <row r="11" spans="3:10" ht="19.5" customHeight="1">
      <c r="C11" s="14" t="s">
        <v>8</v>
      </c>
      <c r="D11" s="185">
        <v>11</v>
      </c>
      <c r="E11" s="174">
        <v>10.9</v>
      </c>
      <c r="F11" s="177">
        <f t="shared" si="0"/>
        <v>0.09999999999999964</v>
      </c>
      <c r="I11" s="14" t="s">
        <v>11</v>
      </c>
      <c r="J11" s="177">
        <v>0.09999999999999964</v>
      </c>
    </row>
    <row r="12" spans="3:10" ht="19.5" customHeight="1">
      <c r="C12" s="14" t="s">
        <v>3</v>
      </c>
      <c r="D12" s="185">
        <v>13.6</v>
      </c>
      <c r="E12" s="174">
        <v>13.3</v>
      </c>
      <c r="F12" s="177">
        <f t="shared" si="0"/>
        <v>0.29999999999999893</v>
      </c>
      <c r="I12" s="14" t="s">
        <v>10</v>
      </c>
      <c r="J12" s="177">
        <v>0.09999999999999964</v>
      </c>
    </row>
    <row r="13" spans="3:10" ht="19.5" customHeight="1">
      <c r="C13" s="14" t="s">
        <v>11</v>
      </c>
      <c r="D13" s="185">
        <v>10.4</v>
      </c>
      <c r="E13" s="174">
        <v>10.3</v>
      </c>
      <c r="F13" s="177">
        <f t="shared" si="0"/>
        <v>0.09999999999999964</v>
      </c>
      <c r="I13" s="14" t="s">
        <v>17</v>
      </c>
      <c r="J13" s="175">
        <v>0</v>
      </c>
    </row>
    <row r="14" spans="3:10" ht="19.5" customHeight="1">
      <c r="C14" s="14" t="s">
        <v>5</v>
      </c>
      <c r="D14" s="174">
        <v>11.7</v>
      </c>
      <c r="E14" s="174">
        <v>11.4</v>
      </c>
      <c r="F14" s="177">
        <f t="shared" si="0"/>
        <v>0.29999999999999893</v>
      </c>
      <c r="I14" s="14" t="s">
        <v>7</v>
      </c>
      <c r="J14" s="177">
        <v>0</v>
      </c>
    </row>
    <row r="15" spans="3:10" ht="19.5" customHeight="1">
      <c r="C15" s="14" t="s">
        <v>53</v>
      </c>
      <c r="D15" s="185">
        <v>10.6</v>
      </c>
      <c r="E15" s="174">
        <v>10.7</v>
      </c>
      <c r="F15" s="177">
        <f t="shared" si="0"/>
        <v>-0.09999999999999964</v>
      </c>
      <c r="I15" s="14" t="s">
        <v>53</v>
      </c>
      <c r="J15" s="177">
        <v>-0.09999999999999964</v>
      </c>
    </row>
    <row r="16" spans="3:10" ht="19.5" customHeight="1">
      <c r="C16" s="14" t="s">
        <v>10</v>
      </c>
      <c r="D16" s="185">
        <v>10.6</v>
      </c>
      <c r="E16" s="174">
        <v>10.5</v>
      </c>
      <c r="F16" s="177">
        <f t="shared" si="0"/>
        <v>0.09999999999999964</v>
      </c>
      <c r="I16" s="14" t="s">
        <v>12</v>
      </c>
      <c r="J16" s="177">
        <v>-0.20000000000000107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8" t="s">
        <v>1</v>
      </c>
      <c r="D41" s="186">
        <v>14.3</v>
      </c>
      <c r="E41">
        <v>1</v>
      </c>
      <c r="F41" s="18" t="s">
        <v>1</v>
      </c>
      <c r="G41" s="186">
        <v>14.3</v>
      </c>
      <c r="H41">
        <v>12.6</v>
      </c>
      <c r="I41" s="18" t="s">
        <v>1</v>
      </c>
      <c r="J41" s="178">
        <v>13.9</v>
      </c>
      <c r="K41">
        <v>1</v>
      </c>
    </row>
    <row r="42" spans="3:11" ht="15.75">
      <c r="C42" s="14" t="s">
        <v>2</v>
      </c>
      <c r="D42" s="174">
        <v>14</v>
      </c>
      <c r="E42">
        <v>2</v>
      </c>
      <c r="F42" s="14" t="s">
        <v>2</v>
      </c>
      <c r="G42" s="174">
        <v>14</v>
      </c>
      <c r="H42">
        <v>12.6</v>
      </c>
      <c r="I42" s="14" t="s">
        <v>2</v>
      </c>
      <c r="J42" s="174">
        <v>13.6</v>
      </c>
      <c r="K42">
        <v>2</v>
      </c>
    </row>
    <row r="43" spans="3:11" ht="31.5">
      <c r="C43" s="14" t="s">
        <v>14</v>
      </c>
      <c r="D43" s="185">
        <v>13.8</v>
      </c>
      <c r="E43">
        <v>3</v>
      </c>
      <c r="F43" s="14" t="s">
        <v>14</v>
      </c>
      <c r="G43" s="185">
        <v>13.8</v>
      </c>
      <c r="H43">
        <v>12.6</v>
      </c>
      <c r="I43" s="14" t="s">
        <v>14</v>
      </c>
      <c r="J43" s="174">
        <v>13.3</v>
      </c>
      <c r="K43">
        <v>3</v>
      </c>
    </row>
    <row r="44" spans="3:11" ht="15.75">
      <c r="C44" s="14" t="s">
        <v>3</v>
      </c>
      <c r="D44" s="185">
        <v>13.6</v>
      </c>
      <c r="E44">
        <v>4</v>
      </c>
      <c r="F44" s="14" t="s">
        <v>3</v>
      </c>
      <c r="G44" s="185">
        <v>13.6</v>
      </c>
      <c r="H44">
        <v>12.6</v>
      </c>
      <c r="I44" s="14" t="s">
        <v>3</v>
      </c>
      <c r="J44" s="174">
        <v>13.3</v>
      </c>
      <c r="K44">
        <v>3</v>
      </c>
    </row>
    <row r="45" spans="3:11" ht="15.75">
      <c r="C45" s="14" t="s">
        <v>6</v>
      </c>
      <c r="D45" s="185">
        <v>12.9</v>
      </c>
      <c r="E45">
        <v>5</v>
      </c>
      <c r="F45" s="14" t="s">
        <v>6</v>
      </c>
      <c r="G45" s="185">
        <v>12.9</v>
      </c>
      <c r="H45">
        <v>12.6</v>
      </c>
      <c r="I45" s="14" t="s">
        <v>17</v>
      </c>
      <c r="J45" s="174">
        <v>12.8</v>
      </c>
      <c r="K45">
        <v>4</v>
      </c>
    </row>
    <row r="46" spans="3:11" ht="15.75">
      <c r="C46" s="14" t="s">
        <v>17</v>
      </c>
      <c r="D46" s="185">
        <v>12.8</v>
      </c>
      <c r="E46">
        <v>6</v>
      </c>
      <c r="F46" s="14" t="s">
        <v>17</v>
      </c>
      <c r="G46" s="185">
        <v>12.8</v>
      </c>
      <c r="H46">
        <v>12.6</v>
      </c>
      <c r="I46" s="14" t="s">
        <v>4</v>
      </c>
      <c r="J46" s="174">
        <v>12.5</v>
      </c>
      <c r="K46">
        <v>5</v>
      </c>
    </row>
    <row r="47" spans="3:11" ht="15.75">
      <c r="C47" s="14" t="s">
        <v>4</v>
      </c>
      <c r="D47" s="185">
        <v>12.7</v>
      </c>
      <c r="E47">
        <v>7</v>
      </c>
      <c r="F47" s="14" t="s">
        <v>4</v>
      </c>
      <c r="G47" s="185">
        <v>12.7</v>
      </c>
      <c r="H47">
        <v>12.6</v>
      </c>
      <c r="I47" s="14" t="s">
        <v>6</v>
      </c>
      <c r="J47" s="174">
        <v>12.2</v>
      </c>
      <c r="K47">
        <v>6</v>
      </c>
    </row>
    <row r="48" spans="3:11" ht="15.75">
      <c r="C48" s="14" t="s">
        <v>5</v>
      </c>
      <c r="D48" s="174">
        <v>11.7</v>
      </c>
      <c r="E48">
        <v>8</v>
      </c>
      <c r="F48" s="14" t="s">
        <v>5</v>
      </c>
      <c r="G48" s="174">
        <v>11.7</v>
      </c>
      <c r="H48">
        <v>12.6</v>
      </c>
      <c r="I48" s="14" t="s">
        <v>7</v>
      </c>
      <c r="J48" s="174">
        <v>11.4</v>
      </c>
      <c r="K48">
        <v>7</v>
      </c>
    </row>
    <row r="49" spans="3:11" ht="15.75">
      <c r="C49" s="14" t="s">
        <v>7</v>
      </c>
      <c r="D49" s="185">
        <v>11.4</v>
      </c>
      <c r="E49">
        <v>9</v>
      </c>
      <c r="F49" s="14" t="s">
        <v>7</v>
      </c>
      <c r="G49" s="185">
        <v>11.4</v>
      </c>
      <c r="H49">
        <v>12.6</v>
      </c>
      <c r="I49" s="14" t="s">
        <v>5</v>
      </c>
      <c r="J49" s="174">
        <v>11.4</v>
      </c>
      <c r="K49">
        <v>7</v>
      </c>
    </row>
    <row r="50" spans="3:11" ht="31.5">
      <c r="C50" s="14" t="s">
        <v>8</v>
      </c>
      <c r="D50" s="174">
        <v>11</v>
      </c>
      <c r="E50">
        <v>10</v>
      </c>
      <c r="F50" s="14" t="s">
        <v>8</v>
      </c>
      <c r="G50" s="185">
        <v>11</v>
      </c>
      <c r="H50">
        <v>12.6</v>
      </c>
      <c r="I50" s="14" t="s">
        <v>8</v>
      </c>
      <c r="J50" s="174">
        <v>10.9</v>
      </c>
      <c r="K50">
        <v>8</v>
      </c>
    </row>
    <row r="51" spans="3:11" ht="15.75">
      <c r="C51" s="14" t="s">
        <v>53</v>
      </c>
      <c r="D51" s="185">
        <v>10.6</v>
      </c>
      <c r="E51">
        <v>11</v>
      </c>
      <c r="F51" s="14" t="s">
        <v>53</v>
      </c>
      <c r="G51" s="185">
        <v>10.6</v>
      </c>
      <c r="H51">
        <v>12.6</v>
      </c>
      <c r="I51" s="14" t="s">
        <v>53</v>
      </c>
      <c r="J51" s="174">
        <v>10.7</v>
      </c>
      <c r="K51">
        <v>9</v>
      </c>
    </row>
    <row r="52" spans="3:11" ht="15.75">
      <c r="C52" s="14" t="s">
        <v>10</v>
      </c>
      <c r="D52" s="185">
        <v>10.6</v>
      </c>
      <c r="E52">
        <v>11</v>
      </c>
      <c r="F52" s="14" t="s">
        <v>10</v>
      </c>
      <c r="G52" s="185">
        <v>10.6</v>
      </c>
      <c r="H52">
        <v>12.6</v>
      </c>
      <c r="I52" s="14" t="s">
        <v>10</v>
      </c>
      <c r="J52" s="174">
        <v>10.5</v>
      </c>
      <c r="K52">
        <v>10</v>
      </c>
    </row>
    <row r="53" spans="3:11" ht="15.75">
      <c r="C53" s="14" t="s">
        <v>11</v>
      </c>
      <c r="D53" s="185">
        <v>10.4</v>
      </c>
      <c r="E53">
        <v>12</v>
      </c>
      <c r="F53" s="14" t="s">
        <v>11</v>
      </c>
      <c r="G53" s="185">
        <v>10.4</v>
      </c>
      <c r="H53">
        <v>12.6</v>
      </c>
      <c r="I53" s="14" t="s">
        <v>11</v>
      </c>
      <c r="J53" s="174">
        <v>10.3</v>
      </c>
      <c r="K53">
        <v>11</v>
      </c>
    </row>
    <row r="54" spans="3:11" ht="15.75">
      <c r="C54" s="14" t="s">
        <v>12</v>
      </c>
      <c r="D54" s="185">
        <v>9.6</v>
      </c>
      <c r="E54">
        <v>13</v>
      </c>
      <c r="F54" s="14" t="s">
        <v>12</v>
      </c>
      <c r="G54" s="185">
        <v>9.6</v>
      </c>
      <c r="H54">
        <v>12.6</v>
      </c>
      <c r="I54" s="14" t="s">
        <v>12</v>
      </c>
      <c r="J54" s="174">
        <v>9.8</v>
      </c>
      <c r="K54">
        <v>12</v>
      </c>
    </row>
    <row r="57" ht="12.75">
      <c r="E57" s="75"/>
    </row>
    <row r="58" spans="3:5" ht="15.75">
      <c r="C58" s="77" t="s">
        <v>4</v>
      </c>
      <c r="D58" s="78">
        <v>0.8000000000000007</v>
      </c>
      <c r="E58" s="75"/>
    </row>
    <row r="59" spans="3:5" ht="15.75">
      <c r="C59" s="73" t="s">
        <v>17</v>
      </c>
      <c r="D59" s="79">
        <v>0.6000000000000014</v>
      </c>
      <c r="E59" s="75"/>
    </row>
    <row r="60" spans="3:5" ht="15.75">
      <c r="C60" s="73" t="s">
        <v>1</v>
      </c>
      <c r="D60" s="79">
        <v>0.5999999999999996</v>
      </c>
      <c r="E60" s="75"/>
    </row>
    <row r="61" spans="3:5" ht="15.75">
      <c r="C61" s="73" t="s">
        <v>6</v>
      </c>
      <c r="D61" s="79">
        <v>0.5</v>
      </c>
      <c r="E61" s="75"/>
    </row>
    <row r="62" spans="3:5" ht="15.75">
      <c r="C62" s="73" t="s">
        <v>3</v>
      </c>
      <c r="D62" s="79">
        <v>0.5</v>
      </c>
      <c r="E62" s="75"/>
    </row>
    <row r="63" spans="3:5" ht="15.75">
      <c r="C63" s="73" t="s">
        <v>8</v>
      </c>
      <c r="D63" s="79">
        <v>0.40000000000000036</v>
      </c>
      <c r="E63" s="75"/>
    </row>
    <row r="64" spans="3:5" ht="15.75">
      <c r="C64" s="73" t="s">
        <v>10</v>
      </c>
      <c r="D64" s="79">
        <v>0.3000000000000007</v>
      </c>
      <c r="E64" s="75"/>
    </row>
    <row r="65" spans="3:5" ht="15.75">
      <c r="C65" s="73" t="s">
        <v>14</v>
      </c>
      <c r="D65" s="79">
        <v>0.20000000000000107</v>
      </c>
      <c r="E65" s="75"/>
    </row>
    <row r="66" spans="3:5" ht="15.75">
      <c r="C66" s="73" t="s">
        <v>7</v>
      </c>
      <c r="D66" s="79">
        <v>0.20000000000000107</v>
      </c>
      <c r="E66" s="75"/>
    </row>
    <row r="67" spans="3:5" ht="15.75">
      <c r="C67" s="73" t="s">
        <v>11</v>
      </c>
      <c r="D67" s="79">
        <v>0.10000000000000142</v>
      </c>
      <c r="E67" s="75"/>
    </row>
    <row r="68" spans="3:5" ht="15.75">
      <c r="C68" s="80" t="s">
        <v>2</v>
      </c>
      <c r="D68" s="81">
        <v>0.09999999999999964</v>
      </c>
      <c r="E68" s="75"/>
    </row>
    <row r="69" spans="3:5" ht="15.75">
      <c r="C69" s="73" t="s">
        <v>53</v>
      </c>
      <c r="D69" s="79">
        <v>0.09999999999999964</v>
      </c>
      <c r="E69" s="75"/>
    </row>
    <row r="70" spans="3:5" ht="15.75">
      <c r="C70" s="73" t="s">
        <v>12</v>
      </c>
      <c r="D70" s="79">
        <v>0</v>
      </c>
      <c r="E70" s="75"/>
    </row>
    <row r="71" spans="3:5" ht="15.75">
      <c r="C71" s="73" t="s">
        <v>5</v>
      </c>
      <c r="D71" s="79">
        <v>-0.09999999999999964</v>
      </c>
      <c r="E71" s="82"/>
    </row>
    <row r="72" spans="3:5" ht="12.75">
      <c r="C72" s="82"/>
      <c r="D72" s="82"/>
      <c r="E72" s="82"/>
    </row>
    <row r="73" spans="3:5" ht="12.75">
      <c r="C73" s="82"/>
      <c r="D73" s="82"/>
      <c r="E73" s="82"/>
    </row>
    <row r="74" spans="3:5" ht="12.75">
      <c r="C74" s="82"/>
      <c r="D74" s="82"/>
      <c r="E74" s="82"/>
    </row>
    <row r="75" spans="3:5" ht="12.75">
      <c r="C75" s="82"/>
      <c r="D75" s="82"/>
      <c r="E75" s="82"/>
    </row>
    <row r="76" spans="3:5" ht="12.75">
      <c r="C76" s="82"/>
      <c r="D76" s="82"/>
      <c r="E76" s="82"/>
    </row>
    <row r="77" spans="3:5" ht="12.75">
      <c r="C77" s="82"/>
      <c r="D77" s="82"/>
      <c r="E77" s="82"/>
    </row>
    <row r="78" spans="3:5" ht="12.75">
      <c r="C78" s="82"/>
      <c r="D78" s="82"/>
      <c r="E78" s="82"/>
    </row>
    <row r="79" spans="3:5" ht="12.75">
      <c r="C79" s="82"/>
      <c r="D79" s="82"/>
      <c r="E79" s="82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&amp;R34</oddHeader>
  </headerFooter>
  <colBreaks count="1" manualBreakCount="1">
    <brk id="17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28">
      <selection activeCell="I2" sqref="I2:J15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21.33203125" style="0" customWidth="1"/>
    <col min="9" max="9" width="20.33203125" style="0" customWidth="1"/>
  </cols>
  <sheetData>
    <row r="1" spans="1:14" ht="19.5" customHeight="1">
      <c r="A1" s="218" t="s">
        <v>24</v>
      </c>
      <c r="B1" s="218"/>
      <c r="C1" s="218"/>
      <c r="D1" s="218"/>
      <c r="E1" s="218"/>
      <c r="F1" s="218"/>
      <c r="G1" s="218"/>
      <c r="H1" s="16"/>
      <c r="I1" s="16"/>
      <c r="J1" s="16"/>
      <c r="K1" s="16"/>
      <c r="L1" s="16"/>
      <c r="M1" s="13"/>
      <c r="N1" s="13"/>
    </row>
    <row r="2" spans="1:10" ht="39" customHeight="1">
      <c r="A2" s="1"/>
      <c r="B2" s="1"/>
      <c r="C2" s="11"/>
      <c r="D2" s="53" t="s">
        <v>117</v>
      </c>
      <c r="E2" s="53" t="s">
        <v>118</v>
      </c>
      <c r="F2" s="12" t="s">
        <v>22</v>
      </c>
      <c r="I2" s="14" t="s">
        <v>10</v>
      </c>
      <c r="J2" s="177">
        <v>1</v>
      </c>
    </row>
    <row r="3" spans="3:10" ht="19.5" customHeight="1">
      <c r="C3" s="14" t="s">
        <v>2</v>
      </c>
      <c r="D3" s="174">
        <v>13.4</v>
      </c>
      <c r="E3" s="174">
        <v>13.1</v>
      </c>
      <c r="F3" s="177">
        <f aca="true" t="shared" si="0" ref="F3:F16">D3-E3</f>
        <v>0.3000000000000007</v>
      </c>
      <c r="I3" s="14" t="s">
        <v>5</v>
      </c>
      <c r="J3" s="177">
        <v>0.7999999999999989</v>
      </c>
    </row>
    <row r="4" spans="3:10" ht="19.5" customHeight="1">
      <c r="C4" s="14" t="s">
        <v>17</v>
      </c>
      <c r="D4" s="174">
        <v>15.3</v>
      </c>
      <c r="E4" s="174">
        <v>14.8</v>
      </c>
      <c r="F4" s="177">
        <f t="shared" si="0"/>
        <v>0.5</v>
      </c>
      <c r="I4" s="18" t="s">
        <v>1</v>
      </c>
      <c r="J4" s="179">
        <v>0.7000000000000011</v>
      </c>
    </row>
    <row r="5" spans="3:10" ht="19.5" customHeight="1">
      <c r="C5" s="14" t="s">
        <v>12</v>
      </c>
      <c r="D5" s="174">
        <v>16.1</v>
      </c>
      <c r="E5" s="174">
        <v>15.6</v>
      </c>
      <c r="F5" s="175">
        <f t="shared" si="0"/>
        <v>0.5000000000000018</v>
      </c>
      <c r="I5" s="14" t="s">
        <v>4</v>
      </c>
      <c r="J5" s="177">
        <v>0.6000000000000014</v>
      </c>
    </row>
    <row r="6" spans="3:10" ht="19.5" customHeight="1">
      <c r="C6" s="14" t="s">
        <v>6</v>
      </c>
      <c r="D6" s="174">
        <v>13.2</v>
      </c>
      <c r="E6" s="174">
        <v>12.7</v>
      </c>
      <c r="F6" s="177">
        <f t="shared" si="0"/>
        <v>0.5</v>
      </c>
      <c r="I6" s="14" t="s">
        <v>53</v>
      </c>
      <c r="J6" s="177">
        <v>0.5999999999999996</v>
      </c>
    </row>
    <row r="7" spans="3:10" ht="19.5" customHeight="1">
      <c r="C7" s="18" t="s">
        <v>1</v>
      </c>
      <c r="D7" s="178">
        <v>13.9</v>
      </c>
      <c r="E7" s="178">
        <v>13.2</v>
      </c>
      <c r="F7" s="179">
        <f t="shared" si="0"/>
        <v>0.7000000000000011</v>
      </c>
      <c r="I7" s="14" t="s">
        <v>12</v>
      </c>
      <c r="J7" s="175">
        <v>0.5000000000000018</v>
      </c>
    </row>
    <row r="8" spans="3:10" ht="19.5" customHeight="1">
      <c r="C8" s="14" t="s">
        <v>4</v>
      </c>
      <c r="D8" s="174">
        <v>14.3</v>
      </c>
      <c r="E8" s="174">
        <v>13.7</v>
      </c>
      <c r="F8" s="177">
        <f t="shared" si="0"/>
        <v>0.6000000000000014</v>
      </c>
      <c r="I8" s="14" t="s">
        <v>17</v>
      </c>
      <c r="J8" s="177">
        <v>0.5</v>
      </c>
    </row>
    <row r="9" spans="3:10" ht="19.5" customHeight="1">
      <c r="C9" s="14" t="s">
        <v>14</v>
      </c>
      <c r="D9" s="174">
        <v>15</v>
      </c>
      <c r="E9" s="174">
        <v>14.9</v>
      </c>
      <c r="F9" s="177">
        <f t="shared" si="0"/>
        <v>0.09999999999999964</v>
      </c>
      <c r="I9" s="14" t="s">
        <v>6</v>
      </c>
      <c r="J9" s="177">
        <v>0.5</v>
      </c>
    </row>
    <row r="10" spans="3:10" ht="19.5" customHeight="1">
      <c r="C10" s="14" t="s">
        <v>7</v>
      </c>
      <c r="D10" s="174">
        <v>16.2</v>
      </c>
      <c r="E10" s="174">
        <v>16.5</v>
      </c>
      <c r="F10" s="177">
        <f t="shared" si="0"/>
        <v>-0.3000000000000007</v>
      </c>
      <c r="I10" s="14" t="s">
        <v>11</v>
      </c>
      <c r="J10" s="177">
        <v>0.5</v>
      </c>
    </row>
    <row r="11" spans="3:10" ht="19.5" customHeight="1">
      <c r="C11" s="14" t="s">
        <v>8</v>
      </c>
      <c r="D11" s="174">
        <v>17.9</v>
      </c>
      <c r="E11" s="174">
        <v>17.5</v>
      </c>
      <c r="F11" s="177">
        <f t="shared" si="0"/>
        <v>0.3999999999999986</v>
      </c>
      <c r="I11" s="14" t="s">
        <v>8</v>
      </c>
      <c r="J11" s="177">
        <v>0.3999999999999986</v>
      </c>
    </row>
    <row r="12" spans="3:10" ht="19.5" customHeight="1">
      <c r="C12" s="14" t="s">
        <v>3</v>
      </c>
      <c r="D12" s="174">
        <v>14.1</v>
      </c>
      <c r="E12" s="174">
        <v>13.9</v>
      </c>
      <c r="F12" s="177">
        <f t="shared" si="0"/>
        <v>0.1999999999999993</v>
      </c>
      <c r="I12" s="14" t="s">
        <v>2</v>
      </c>
      <c r="J12" s="177">
        <v>0.3000000000000007</v>
      </c>
    </row>
    <row r="13" spans="3:10" ht="19.5" customHeight="1">
      <c r="C13" s="14" t="s">
        <v>11</v>
      </c>
      <c r="D13" s="174">
        <v>16.3</v>
      </c>
      <c r="E13" s="174">
        <v>15.8</v>
      </c>
      <c r="F13" s="177">
        <f t="shared" si="0"/>
        <v>0.5</v>
      </c>
      <c r="I13" s="14" t="s">
        <v>3</v>
      </c>
      <c r="J13" s="177">
        <v>0.1999999999999993</v>
      </c>
    </row>
    <row r="14" spans="3:10" ht="19.5" customHeight="1">
      <c r="C14" s="14" t="s">
        <v>5</v>
      </c>
      <c r="D14" s="174">
        <v>15.6</v>
      </c>
      <c r="E14" s="174">
        <v>14.8</v>
      </c>
      <c r="F14" s="177">
        <f t="shared" si="0"/>
        <v>0.7999999999999989</v>
      </c>
      <c r="I14" s="14" t="s">
        <v>14</v>
      </c>
      <c r="J14" s="177">
        <v>0.09999999999999964</v>
      </c>
    </row>
    <row r="15" spans="3:10" ht="19.5" customHeight="1">
      <c r="C15" s="14" t="s">
        <v>53</v>
      </c>
      <c r="D15" s="174">
        <v>15.6</v>
      </c>
      <c r="E15" s="174">
        <v>15</v>
      </c>
      <c r="F15" s="177">
        <f t="shared" si="0"/>
        <v>0.5999999999999996</v>
      </c>
      <c r="I15" s="14" t="s">
        <v>7</v>
      </c>
      <c r="J15" s="177">
        <v>-0.3000000000000007</v>
      </c>
    </row>
    <row r="16" spans="3:6" ht="19.5" customHeight="1">
      <c r="C16" s="14" t="s">
        <v>10</v>
      </c>
      <c r="D16" s="174">
        <v>15.9</v>
      </c>
      <c r="E16" s="174">
        <v>14.9</v>
      </c>
      <c r="F16" s="177">
        <f t="shared" si="0"/>
        <v>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" customHeight="1">
      <c r="C41" s="14" t="s">
        <v>6</v>
      </c>
      <c r="D41" s="174">
        <v>13.2</v>
      </c>
      <c r="E41">
        <v>1</v>
      </c>
      <c r="F41" s="14" t="s">
        <v>6</v>
      </c>
      <c r="G41" s="174">
        <v>13.2</v>
      </c>
      <c r="H41" s="34">
        <v>14.4</v>
      </c>
      <c r="I41" s="14" t="s">
        <v>6</v>
      </c>
      <c r="J41" s="174">
        <v>12.7</v>
      </c>
      <c r="K41">
        <v>1</v>
      </c>
    </row>
    <row r="42" spans="3:11" ht="15.75">
      <c r="C42" s="14" t="s">
        <v>2</v>
      </c>
      <c r="D42" s="174">
        <v>13.4</v>
      </c>
      <c r="E42">
        <v>2</v>
      </c>
      <c r="F42" s="14" t="s">
        <v>2</v>
      </c>
      <c r="G42" s="174">
        <v>13.4</v>
      </c>
      <c r="H42" s="34">
        <v>14.4</v>
      </c>
      <c r="I42" s="14" t="s">
        <v>2</v>
      </c>
      <c r="J42" s="174">
        <v>13.1</v>
      </c>
      <c r="K42">
        <v>2</v>
      </c>
    </row>
    <row r="43" spans="3:11" ht="15.75">
      <c r="C43" s="18" t="s">
        <v>1</v>
      </c>
      <c r="D43" s="178">
        <v>13.9</v>
      </c>
      <c r="E43">
        <v>3</v>
      </c>
      <c r="F43" s="18" t="s">
        <v>1</v>
      </c>
      <c r="G43" s="178">
        <v>13.9</v>
      </c>
      <c r="H43" s="34">
        <v>14.4</v>
      </c>
      <c r="I43" s="18" t="s">
        <v>1</v>
      </c>
      <c r="J43" s="178">
        <v>13.2</v>
      </c>
      <c r="K43">
        <v>3</v>
      </c>
    </row>
    <row r="44" spans="3:11" ht="15.75">
      <c r="C44" s="14" t="s">
        <v>3</v>
      </c>
      <c r="D44" s="174">
        <v>14.1</v>
      </c>
      <c r="E44">
        <v>4</v>
      </c>
      <c r="F44" s="14" t="s">
        <v>3</v>
      </c>
      <c r="G44" s="174">
        <v>14.1</v>
      </c>
      <c r="H44" s="34">
        <v>14.4</v>
      </c>
      <c r="I44" s="14" t="s">
        <v>4</v>
      </c>
      <c r="J44" s="174">
        <v>13.7</v>
      </c>
      <c r="K44">
        <v>4</v>
      </c>
    </row>
    <row r="45" spans="3:11" ht="15.75">
      <c r="C45" s="14" t="s">
        <v>4</v>
      </c>
      <c r="D45" s="174">
        <v>14.3</v>
      </c>
      <c r="E45">
        <v>5</v>
      </c>
      <c r="F45" s="14" t="s">
        <v>4</v>
      </c>
      <c r="G45" s="174">
        <v>14.3</v>
      </c>
      <c r="H45" s="34">
        <v>14.4</v>
      </c>
      <c r="I45" s="14" t="s">
        <v>3</v>
      </c>
      <c r="J45" s="174">
        <v>13.9</v>
      </c>
      <c r="K45">
        <v>5</v>
      </c>
    </row>
    <row r="46" spans="3:11" ht="14.25" customHeight="1">
      <c r="C46" s="14" t="s">
        <v>14</v>
      </c>
      <c r="D46" s="174">
        <v>15</v>
      </c>
      <c r="E46">
        <v>6</v>
      </c>
      <c r="F46" s="14" t="s">
        <v>14</v>
      </c>
      <c r="G46" s="174">
        <v>15</v>
      </c>
      <c r="H46" s="34">
        <v>14.4</v>
      </c>
      <c r="I46" s="14" t="s">
        <v>17</v>
      </c>
      <c r="J46" s="174">
        <v>14.8</v>
      </c>
      <c r="K46">
        <v>6</v>
      </c>
    </row>
    <row r="47" spans="3:11" ht="15.75">
      <c r="C47" s="14" t="s">
        <v>17</v>
      </c>
      <c r="D47" s="174">
        <v>15.3</v>
      </c>
      <c r="E47">
        <v>7</v>
      </c>
      <c r="F47" s="14" t="s">
        <v>17</v>
      </c>
      <c r="G47" s="174">
        <v>15.3</v>
      </c>
      <c r="H47" s="34">
        <v>14.4</v>
      </c>
      <c r="I47" s="14" t="s">
        <v>5</v>
      </c>
      <c r="J47" s="174">
        <v>14.8</v>
      </c>
      <c r="K47">
        <v>6</v>
      </c>
    </row>
    <row r="48" spans="3:11" ht="15.75">
      <c r="C48" s="14" t="s">
        <v>5</v>
      </c>
      <c r="D48" s="174">
        <v>15.6</v>
      </c>
      <c r="E48">
        <v>8</v>
      </c>
      <c r="F48" s="14" t="s">
        <v>5</v>
      </c>
      <c r="G48" s="174">
        <v>15.6</v>
      </c>
      <c r="H48" s="34">
        <v>14.4</v>
      </c>
      <c r="I48" s="14" t="s">
        <v>14</v>
      </c>
      <c r="J48" s="174">
        <v>14.9</v>
      </c>
      <c r="K48">
        <v>7</v>
      </c>
    </row>
    <row r="49" spans="3:11" ht="15.75">
      <c r="C49" s="14" t="s">
        <v>53</v>
      </c>
      <c r="D49" s="174">
        <v>15.6</v>
      </c>
      <c r="E49">
        <v>8</v>
      </c>
      <c r="F49" s="14" t="s">
        <v>53</v>
      </c>
      <c r="G49" s="174">
        <v>15.6</v>
      </c>
      <c r="H49" s="34">
        <v>14.4</v>
      </c>
      <c r="I49" s="14" t="s">
        <v>10</v>
      </c>
      <c r="J49" s="174">
        <v>14.9</v>
      </c>
      <c r="K49">
        <v>7</v>
      </c>
    </row>
    <row r="50" spans="3:11" ht="15.75">
      <c r="C50" s="14" t="s">
        <v>10</v>
      </c>
      <c r="D50" s="174">
        <v>15.9</v>
      </c>
      <c r="E50">
        <v>9</v>
      </c>
      <c r="F50" s="14" t="s">
        <v>10</v>
      </c>
      <c r="G50" s="174">
        <v>15.9</v>
      </c>
      <c r="H50" s="34">
        <v>14.4</v>
      </c>
      <c r="I50" s="14" t="s">
        <v>53</v>
      </c>
      <c r="J50" s="174">
        <v>15</v>
      </c>
      <c r="K50">
        <v>8</v>
      </c>
    </row>
    <row r="51" spans="3:11" ht="15.75">
      <c r="C51" s="14" t="s">
        <v>12</v>
      </c>
      <c r="D51" s="174">
        <v>16.1</v>
      </c>
      <c r="E51">
        <v>10</v>
      </c>
      <c r="F51" s="14" t="s">
        <v>12</v>
      </c>
      <c r="G51" s="174">
        <v>16.1</v>
      </c>
      <c r="H51" s="34">
        <v>14.4</v>
      </c>
      <c r="I51" s="14" t="s">
        <v>12</v>
      </c>
      <c r="J51" s="174">
        <v>15.6</v>
      </c>
      <c r="K51">
        <v>9</v>
      </c>
    </row>
    <row r="52" spans="3:11" ht="15.75">
      <c r="C52" s="14" t="s">
        <v>7</v>
      </c>
      <c r="D52" s="174">
        <v>16.2</v>
      </c>
      <c r="E52">
        <v>11</v>
      </c>
      <c r="F52" s="14" t="s">
        <v>7</v>
      </c>
      <c r="G52" s="174">
        <v>16.2</v>
      </c>
      <c r="H52" s="34">
        <v>14.4</v>
      </c>
      <c r="I52" s="14" t="s">
        <v>11</v>
      </c>
      <c r="J52" s="174">
        <v>15.8</v>
      </c>
      <c r="K52">
        <v>10</v>
      </c>
    </row>
    <row r="53" spans="3:11" ht="15.75">
      <c r="C53" s="14" t="s">
        <v>11</v>
      </c>
      <c r="D53" s="174">
        <v>16.3</v>
      </c>
      <c r="E53">
        <v>12</v>
      </c>
      <c r="F53" s="14" t="s">
        <v>11</v>
      </c>
      <c r="G53" s="174">
        <v>16.3</v>
      </c>
      <c r="H53" s="34">
        <v>14.4</v>
      </c>
      <c r="I53" s="14" t="s">
        <v>7</v>
      </c>
      <c r="J53" s="174">
        <v>16.5</v>
      </c>
      <c r="K53">
        <v>11</v>
      </c>
    </row>
    <row r="54" spans="3:11" ht="15.75">
      <c r="C54" s="14" t="s">
        <v>8</v>
      </c>
      <c r="D54" s="174">
        <v>17.9</v>
      </c>
      <c r="E54">
        <v>13</v>
      </c>
      <c r="F54" s="14" t="s">
        <v>8</v>
      </c>
      <c r="G54" s="174">
        <v>17.9</v>
      </c>
      <c r="H54" s="34">
        <v>14.4</v>
      </c>
      <c r="I54" s="14" t="s">
        <v>8</v>
      </c>
      <c r="J54" s="174">
        <v>17.5</v>
      </c>
      <c r="K54">
        <v>12</v>
      </c>
    </row>
    <row r="57" spans="3:4" ht="15.75">
      <c r="C57" s="18" t="s">
        <v>53</v>
      </c>
      <c r="D57" s="20">
        <v>-0.1999999999999993</v>
      </c>
    </row>
    <row r="58" spans="3:4" ht="15.75">
      <c r="C58" s="14" t="s">
        <v>12</v>
      </c>
      <c r="D58" s="19">
        <v>-0.20000000000000107</v>
      </c>
    </row>
    <row r="59" spans="3:4" ht="15.75">
      <c r="C59" s="14" t="s">
        <v>17</v>
      </c>
      <c r="D59" s="15">
        <v>-0.3999999999999986</v>
      </c>
    </row>
    <row r="60" spans="3:4" ht="15.75">
      <c r="C60" s="14" t="s">
        <v>6</v>
      </c>
      <c r="D60" s="15">
        <v>-0.5</v>
      </c>
    </row>
    <row r="61" spans="3:4" ht="15.75">
      <c r="C61" s="14" t="s">
        <v>5</v>
      </c>
      <c r="D61" s="15">
        <v>-0.5</v>
      </c>
    </row>
    <row r="62" spans="3:4" ht="15.75">
      <c r="C62" s="14" t="s">
        <v>10</v>
      </c>
      <c r="D62" s="15">
        <v>-0.5</v>
      </c>
    </row>
    <row r="63" spans="3:4" ht="15.75">
      <c r="C63" s="14" t="s">
        <v>11</v>
      </c>
      <c r="D63" s="15">
        <v>-0.5999999999999979</v>
      </c>
    </row>
    <row r="64" spans="3:4" ht="15.75">
      <c r="C64" s="14" t="s">
        <v>7</v>
      </c>
      <c r="D64" s="15">
        <v>-0.6000000000000014</v>
      </c>
    </row>
    <row r="65" spans="3:4" ht="15.75">
      <c r="C65" s="14" t="s">
        <v>14</v>
      </c>
      <c r="D65" s="15">
        <v>-0.6999999999999993</v>
      </c>
    </row>
    <row r="66" spans="3:4" ht="15.75">
      <c r="C66" s="14" t="s">
        <v>8</v>
      </c>
      <c r="D66" s="15">
        <v>-0.6999999999999993</v>
      </c>
    </row>
    <row r="67" spans="3:4" ht="15.75">
      <c r="C67" s="14" t="s">
        <v>2</v>
      </c>
      <c r="D67" s="15">
        <v>-0.7000000000000011</v>
      </c>
    </row>
    <row r="68" spans="3:4" ht="15.75">
      <c r="C68" s="14" t="s">
        <v>4</v>
      </c>
      <c r="D68" s="15">
        <v>-0.7000000000000011</v>
      </c>
    </row>
    <row r="69" spans="3:4" ht="15.75">
      <c r="C69" s="14" t="s">
        <v>3</v>
      </c>
      <c r="D69" s="15">
        <v>-0.7999999999999989</v>
      </c>
    </row>
    <row r="70" spans="3:4" ht="15.75">
      <c r="C70" s="14" t="s">
        <v>1</v>
      </c>
      <c r="D70" s="15">
        <v>-0.8000000000000007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&amp;R35</oddHeader>
  </headerFooter>
  <colBreaks count="1" manualBreakCount="1">
    <brk id="1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6">
      <selection activeCell="K11" sqref="K11:K15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18" t="s">
        <v>25</v>
      </c>
      <c r="B1" s="218"/>
      <c r="C1" s="218"/>
      <c r="D1" s="218"/>
      <c r="E1" s="218"/>
      <c r="F1" s="218"/>
      <c r="G1" s="218"/>
      <c r="H1" s="218"/>
      <c r="I1" s="16"/>
      <c r="J1" s="16"/>
      <c r="K1" s="16"/>
      <c r="L1" s="16"/>
      <c r="M1" s="13"/>
      <c r="N1" s="13"/>
    </row>
    <row r="2" spans="1:10" ht="39" customHeight="1">
      <c r="A2" s="1"/>
      <c r="B2" s="1"/>
      <c r="C2" s="11"/>
      <c r="D2" s="53" t="s">
        <v>117</v>
      </c>
      <c r="E2" s="53" t="s">
        <v>118</v>
      </c>
      <c r="F2" s="12" t="s">
        <v>22</v>
      </c>
      <c r="I2" s="14" t="s">
        <v>11</v>
      </c>
      <c r="J2" s="175">
        <v>1.3999999999999995</v>
      </c>
    </row>
    <row r="3" spans="3:10" ht="19.5" customHeight="1">
      <c r="C3" s="14" t="s">
        <v>2</v>
      </c>
      <c r="D3" s="185">
        <v>7</v>
      </c>
      <c r="E3" s="185">
        <v>6.8</v>
      </c>
      <c r="F3" s="177">
        <f aca="true" t="shared" si="0" ref="F3:F16">D3-E3</f>
        <v>0.20000000000000018</v>
      </c>
      <c r="I3" s="14" t="s">
        <v>7</v>
      </c>
      <c r="J3" s="177">
        <v>0.5</v>
      </c>
    </row>
    <row r="4" spans="3:10" ht="19.5" customHeight="1">
      <c r="C4" s="14" t="s">
        <v>17</v>
      </c>
      <c r="D4" s="174">
        <v>6.6</v>
      </c>
      <c r="E4" s="185">
        <v>7.1</v>
      </c>
      <c r="F4" s="175">
        <f t="shared" si="0"/>
        <v>-0.5</v>
      </c>
      <c r="I4" s="14" t="s">
        <v>2</v>
      </c>
      <c r="J4" s="177">
        <v>0.20000000000000018</v>
      </c>
    </row>
    <row r="5" spans="3:10" ht="19.5" customHeight="1">
      <c r="C5" s="14" t="s">
        <v>12</v>
      </c>
      <c r="D5" s="185">
        <v>6.4</v>
      </c>
      <c r="E5" s="185">
        <v>6.6</v>
      </c>
      <c r="F5" s="177">
        <f t="shared" si="0"/>
        <v>-0.1999999999999993</v>
      </c>
      <c r="I5" s="14" t="s">
        <v>3</v>
      </c>
      <c r="J5" s="177">
        <v>0.10000000000000053</v>
      </c>
    </row>
    <row r="6" spans="3:10" ht="19.5" customHeight="1">
      <c r="C6" s="14" t="s">
        <v>6</v>
      </c>
      <c r="D6" s="185">
        <v>5.75</v>
      </c>
      <c r="E6" s="185">
        <v>6.1</v>
      </c>
      <c r="F6" s="177">
        <f t="shared" si="0"/>
        <v>-0.34999999999999964</v>
      </c>
      <c r="I6" s="14" t="s">
        <v>12</v>
      </c>
      <c r="J6" s="177">
        <v>-0.1999999999999993</v>
      </c>
    </row>
    <row r="7" spans="3:10" ht="19.5" customHeight="1">
      <c r="C7" s="18" t="s">
        <v>1</v>
      </c>
      <c r="D7" s="186">
        <v>6.7</v>
      </c>
      <c r="E7" s="186">
        <v>8.1</v>
      </c>
      <c r="F7" s="179">
        <f t="shared" si="0"/>
        <v>-1.3999999999999995</v>
      </c>
      <c r="I7" s="14" t="s">
        <v>14</v>
      </c>
      <c r="J7" s="177">
        <v>-0.1999999999999993</v>
      </c>
    </row>
    <row r="8" spans="3:10" ht="19.5" customHeight="1">
      <c r="C8" s="14" t="s">
        <v>4</v>
      </c>
      <c r="D8" s="185">
        <v>5.2</v>
      </c>
      <c r="E8" s="185">
        <v>6.7</v>
      </c>
      <c r="F8" s="177">
        <f t="shared" si="0"/>
        <v>-1.5</v>
      </c>
      <c r="I8" s="14" t="s">
        <v>6</v>
      </c>
      <c r="J8" s="177">
        <v>-0.34999999999999964</v>
      </c>
    </row>
    <row r="9" spans="3:10" ht="19.5" customHeight="1">
      <c r="C9" s="14" t="s">
        <v>14</v>
      </c>
      <c r="D9" s="185">
        <v>8.5</v>
      </c>
      <c r="E9" s="185">
        <v>8.7</v>
      </c>
      <c r="F9" s="177">
        <f t="shared" si="0"/>
        <v>-0.1999999999999993</v>
      </c>
      <c r="I9" s="14" t="s">
        <v>17</v>
      </c>
      <c r="J9" s="175">
        <v>-0.5</v>
      </c>
    </row>
    <row r="10" spans="3:10" ht="19.5" customHeight="1">
      <c r="C10" s="14" t="s">
        <v>7</v>
      </c>
      <c r="D10" s="185">
        <v>7.3</v>
      </c>
      <c r="E10" s="185">
        <v>6.8</v>
      </c>
      <c r="F10" s="177">
        <f t="shared" si="0"/>
        <v>0.5</v>
      </c>
      <c r="I10" s="14" t="s">
        <v>5</v>
      </c>
      <c r="J10" s="177">
        <v>-0.5</v>
      </c>
    </row>
    <row r="11" spans="3:10" ht="19.5" customHeight="1">
      <c r="C11" s="14" t="s">
        <v>8</v>
      </c>
      <c r="D11" s="174">
        <v>8.1</v>
      </c>
      <c r="E11" s="185">
        <v>8.9</v>
      </c>
      <c r="F11" s="177">
        <f t="shared" si="0"/>
        <v>-0.8000000000000007</v>
      </c>
      <c r="I11" s="14" t="s">
        <v>8</v>
      </c>
      <c r="J11" s="177">
        <v>-0.8000000000000007</v>
      </c>
    </row>
    <row r="12" spans="3:10" ht="19.5" customHeight="1">
      <c r="C12" s="14" t="s">
        <v>3</v>
      </c>
      <c r="D12" s="185">
        <v>7.2</v>
      </c>
      <c r="E12" s="185">
        <v>7.1</v>
      </c>
      <c r="F12" s="177">
        <f t="shared" si="0"/>
        <v>0.10000000000000053</v>
      </c>
      <c r="I12" s="14" t="s">
        <v>10</v>
      </c>
      <c r="J12" s="177">
        <v>-1</v>
      </c>
    </row>
    <row r="13" spans="3:10" ht="19.5" customHeight="1">
      <c r="C13" s="14" t="s">
        <v>11</v>
      </c>
      <c r="D13" s="185">
        <v>7.6</v>
      </c>
      <c r="E13" s="185">
        <v>6.2</v>
      </c>
      <c r="F13" s="175">
        <f t="shared" si="0"/>
        <v>1.3999999999999995</v>
      </c>
      <c r="I13" s="14" t="s">
        <v>53</v>
      </c>
      <c r="J13" s="177">
        <v>-1.08</v>
      </c>
    </row>
    <row r="14" spans="3:10" ht="19.5" customHeight="1">
      <c r="C14" s="14" t="s">
        <v>5</v>
      </c>
      <c r="D14" s="174">
        <v>6.5</v>
      </c>
      <c r="E14" s="185">
        <v>7</v>
      </c>
      <c r="F14" s="177">
        <f t="shared" si="0"/>
        <v>-0.5</v>
      </c>
      <c r="I14" s="18" t="s">
        <v>1</v>
      </c>
      <c r="J14" s="179">
        <v>-1.3999999999999995</v>
      </c>
    </row>
    <row r="15" spans="3:10" ht="19.5" customHeight="1">
      <c r="C15" s="14" t="s">
        <v>53</v>
      </c>
      <c r="D15" s="185">
        <v>5.82</v>
      </c>
      <c r="E15" s="185">
        <v>6.9</v>
      </c>
      <c r="F15" s="177">
        <f t="shared" si="0"/>
        <v>-1.08</v>
      </c>
      <c r="I15" s="14" t="s">
        <v>4</v>
      </c>
      <c r="J15" s="177">
        <v>-1.5</v>
      </c>
    </row>
    <row r="16" spans="3:6" ht="19.5" customHeight="1">
      <c r="C16" s="14" t="s">
        <v>10</v>
      </c>
      <c r="D16" s="185">
        <v>6.6</v>
      </c>
      <c r="E16" s="185">
        <v>7.6</v>
      </c>
      <c r="F16" s="177">
        <f t="shared" si="0"/>
        <v>-1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4</v>
      </c>
      <c r="D41" s="185">
        <v>5.2</v>
      </c>
      <c r="E41">
        <v>1</v>
      </c>
      <c r="F41" s="14" t="s">
        <v>4</v>
      </c>
      <c r="G41" s="185">
        <v>5.2</v>
      </c>
      <c r="H41" s="34">
        <v>7.5</v>
      </c>
      <c r="I41" s="14" t="s">
        <v>6</v>
      </c>
      <c r="J41" s="185">
        <v>6.1</v>
      </c>
      <c r="K41">
        <v>1</v>
      </c>
    </row>
    <row r="42" spans="3:11" ht="15.75">
      <c r="C42" s="14" t="s">
        <v>6</v>
      </c>
      <c r="D42" s="185">
        <v>5.75</v>
      </c>
      <c r="E42">
        <v>2</v>
      </c>
      <c r="F42" s="14" t="s">
        <v>6</v>
      </c>
      <c r="G42" s="185">
        <v>5.75</v>
      </c>
      <c r="H42" s="34">
        <v>7.5</v>
      </c>
      <c r="I42" s="14" t="s">
        <v>11</v>
      </c>
      <c r="J42" s="185">
        <v>6.2</v>
      </c>
      <c r="K42">
        <v>2</v>
      </c>
    </row>
    <row r="43" spans="3:11" ht="15.75">
      <c r="C43" s="14" t="s">
        <v>53</v>
      </c>
      <c r="D43" s="185">
        <v>5.82</v>
      </c>
      <c r="E43">
        <v>3</v>
      </c>
      <c r="F43" s="14" t="s">
        <v>53</v>
      </c>
      <c r="G43" s="185">
        <v>5.82</v>
      </c>
      <c r="H43" s="34">
        <v>7.5</v>
      </c>
      <c r="I43" s="14" t="s">
        <v>12</v>
      </c>
      <c r="J43" s="185">
        <v>6.6</v>
      </c>
      <c r="K43">
        <v>3</v>
      </c>
    </row>
    <row r="44" spans="3:11" ht="15.75">
      <c r="C44" s="14" t="s">
        <v>12</v>
      </c>
      <c r="D44" s="185">
        <v>6.4</v>
      </c>
      <c r="E44">
        <v>4</v>
      </c>
      <c r="F44" s="14" t="s">
        <v>12</v>
      </c>
      <c r="G44" s="185">
        <v>6.4</v>
      </c>
      <c r="H44" s="34">
        <v>7.5</v>
      </c>
      <c r="I44" s="14" t="s">
        <v>4</v>
      </c>
      <c r="J44" s="185">
        <v>6.7</v>
      </c>
      <c r="K44">
        <v>4</v>
      </c>
    </row>
    <row r="45" spans="3:11" ht="15.75">
      <c r="C45" s="14" t="s">
        <v>5</v>
      </c>
      <c r="D45" s="174">
        <v>6.5</v>
      </c>
      <c r="E45">
        <v>5</v>
      </c>
      <c r="F45" s="14" t="s">
        <v>5</v>
      </c>
      <c r="G45" s="174">
        <v>6.5</v>
      </c>
      <c r="H45" s="34">
        <v>7.5</v>
      </c>
      <c r="I45" s="14" t="s">
        <v>2</v>
      </c>
      <c r="J45" s="185">
        <v>6.8</v>
      </c>
      <c r="K45">
        <v>5</v>
      </c>
    </row>
    <row r="46" spans="3:11" ht="15.75">
      <c r="C46" s="14" t="s">
        <v>17</v>
      </c>
      <c r="D46" s="174">
        <v>6.6</v>
      </c>
      <c r="E46">
        <v>6</v>
      </c>
      <c r="F46" s="14" t="s">
        <v>17</v>
      </c>
      <c r="G46" s="174">
        <v>6.6</v>
      </c>
      <c r="H46" s="34">
        <v>7.5</v>
      </c>
      <c r="I46" s="14" t="s">
        <v>7</v>
      </c>
      <c r="J46" s="185">
        <v>6.8</v>
      </c>
      <c r="K46">
        <v>5</v>
      </c>
    </row>
    <row r="47" spans="3:11" ht="15.75">
      <c r="C47" s="14" t="s">
        <v>10</v>
      </c>
      <c r="D47" s="185">
        <v>6.6</v>
      </c>
      <c r="E47">
        <v>6</v>
      </c>
      <c r="F47" s="14" t="s">
        <v>10</v>
      </c>
      <c r="G47" s="185">
        <v>6.6</v>
      </c>
      <c r="H47" s="34">
        <v>7.5</v>
      </c>
      <c r="I47" s="14" t="s">
        <v>53</v>
      </c>
      <c r="J47" s="185">
        <v>6.9</v>
      </c>
      <c r="K47">
        <v>6</v>
      </c>
    </row>
    <row r="48" spans="3:11" ht="15.75">
      <c r="C48" s="18" t="s">
        <v>1</v>
      </c>
      <c r="D48" s="186">
        <v>6.7</v>
      </c>
      <c r="E48">
        <v>7</v>
      </c>
      <c r="F48" s="18" t="s">
        <v>1</v>
      </c>
      <c r="G48" s="186">
        <v>6.7</v>
      </c>
      <c r="H48" s="34">
        <v>7.5</v>
      </c>
      <c r="I48" s="14" t="s">
        <v>5</v>
      </c>
      <c r="J48" s="185">
        <v>7</v>
      </c>
      <c r="K48">
        <v>7</v>
      </c>
    </row>
    <row r="49" spans="3:11" ht="15.75">
      <c r="C49" s="14" t="s">
        <v>2</v>
      </c>
      <c r="D49" s="185">
        <v>7</v>
      </c>
      <c r="E49">
        <v>8</v>
      </c>
      <c r="F49" s="14" t="s">
        <v>2</v>
      </c>
      <c r="G49" s="174">
        <v>7</v>
      </c>
      <c r="H49" s="34">
        <v>7.5</v>
      </c>
      <c r="I49" s="14" t="s">
        <v>17</v>
      </c>
      <c r="J49" s="185">
        <v>7.1</v>
      </c>
      <c r="K49">
        <v>8</v>
      </c>
    </row>
    <row r="50" spans="3:11" ht="15.75">
      <c r="C50" s="14" t="s">
        <v>3</v>
      </c>
      <c r="D50" s="185">
        <v>7.2</v>
      </c>
      <c r="E50">
        <v>9</v>
      </c>
      <c r="F50" s="14" t="s">
        <v>3</v>
      </c>
      <c r="G50" s="185">
        <v>7.2</v>
      </c>
      <c r="H50" s="34">
        <v>7.5</v>
      </c>
      <c r="I50" s="14" t="s">
        <v>3</v>
      </c>
      <c r="J50" s="185">
        <v>7.1</v>
      </c>
      <c r="K50">
        <v>8</v>
      </c>
    </row>
    <row r="51" spans="3:11" ht="15.75">
      <c r="C51" s="14" t="s">
        <v>7</v>
      </c>
      <c r="D51" s="185">
        <v>7.3</v>
      </c>
      <c r="E51">
        <v>10</v>
      </c>
      <c r="F51" s="14" t="s">
        <v>7</v>
      </c>
      <c r="G51" s="185">
        <v>7.3</v>
      </c>
      <c r="H51" s="34">
        <v>7.5</v>
      </c>
      <c r="I51" s="14" t="s">
        <v>10</v>
      </c>
      <c r="J51" s="185">
        <v>7.6</v>
      </c>
      <c r="K51">
        <v>9</v>
      </c>
    </row>
    <row r="52" spans="3:11" ht="15.75">
      <c r="C52" s="14" t="s">
        <v>11</v>
      </c>
      <c r="D52" s="185">
        <v>7.6</v>
      </c>
      <c r="E52">
        <v>11</v>
      </c>
      <c r="F52" s="14" t="s">
        <v>11</v>
      </c>
      <c r="G52" s="185">
        <v>7.6</v>
      </c>
      <c r="H52" s="34">
        <v>7.5</v>
      </c>
      <c r="I52" s="18" t="s">
        <v>1</v>
      </c>
      <c r="J52" s="186">
        <v>8.1</v>
      </c>
      <c r="K52">
        <v>10</v>
      </c>
    </row>
    <row r="53" spans="3:11" ht="31.5">
      <c r="C53" s="14" t="s">
        <v>8</v>
      </c>
      <c r="D53" s="174">
        <v>8.1</v>
      </c>
      <c r="E53">
        <v>12</v>
      </c>
      <c r="F53" s="14" t="s">
        <v>8</v>
      </c>
      <c r="G53" s="174">
        <v>8.1</v>
      </c>
      <c r="H53" s="34">
        <v>7.5</v>
      </c>
      <c r="I53" s="14" t="s">
        <v>14</v>
      </c>
      <c r="J53" s="185">
        <v>8.7</v>
      </c>
      <c r="K53">
        <v>11</v>
      </c>
    </row>
    <row r="54" spans="3:11" ht="31.5">
      <c r="C54" s="14" t="s">
        <v>14</v>
      </c>
      <c r="D54" s="185">
        <v>8.5</v>
      </c>
      <c r="E54">
        <v>13</v>
      </c>
      <c r="F54" s="14" t="s">
        <v>14</v>
      </c>
      <c r="G54" s="185">
        <v>8.5</v>
      </c>
      <c r="H54" s="34">
        <v>7.5</v>
      </c>
      <c r="I54" s="14" t="s">
        <v>8</v>
      </c>
      <c r="J54" s="185">
        <v>8.9</v>
      </c>
      <c r="K54">
        <v>12</v>
      </c>
    </row>
    <row r="57" spans="3:7" ht="15.75">
      <c r="C57" s="66"/>
      <c r="D57" s="86"/>
      <c r="E57" s="171"/>
      <c r="F57" s="66"/>
      <c r="G57" s="86"/>
    </row>
    <row r="58" spans="3:7" ht="15.75">
      <c r="C58" s="66"/>
      <c r="D58" s="86"/>
      <c r="E58" s="171"/>
      <c r="F58" s="66"/>
      <c r="G58" s="86"/>
    </row>
    <row r="59" spans="3:7" ht="15.75">
      <c r="C59" s="67"/>
      <c r="D59" s="86"/>
      <c r="E59" s="171"/>
      <c r="F59" s="66"/>
      <c r="G59" s="86"/>
    </row>
    <row r="60" spans="3:7" ht="15.75">
      <c r="C60" s="66"/>
      <c r="D60" s="86"/>
      <c r="E60" s="171"/>
      <c r="F60" s="66"/>
      <c r="G60" s="86"/>
    </row>
    <row r="61" spans="3:7" ht="15.75">
      <c r="C61" s="66"/>
      <c r="D61" s="172"/>
      <c r="E61" s="171"/>
      <c r="F61" s="67"/>
      <c r="G61" s="94"/>
    </row>
    <row r="62" spans="3:7" ht="15.75">
      <c r="C62" s="66"/>
      <c r="D62" s="94"/>
      <c r="E62" s="171"/>
      <c r="F62" s="66"/>
      <c r="G62" s="86"/>
    </row>
    <row r="63" spans="3:7" ht="15.75">
      <c r="C63" s="66"/>
      <c r="D63" s="86"/>
      <c r="E63" s="171"/>
      <c r="F63" s="66"/>
      <c r="G63" s="86"/>
    </row>
    <row r="64" spans="3:7" ht="15.75">
      <c r="C64" s="66"/>
      <c r="D64" s="86"/>
      <c r="E64" s="171"/>
      <c r="F64" s="66"/>
      <c r="G64" s="86"/>
    </row>
    <row r="65" spans="3:7" ht="15.75">
      <c r="C65" s="66"/>
      <c r="D65" s="86"/>
      <c r="E65" s="171"/>
      <c r="F65" s="66"/>
      <c r="G65" s="86"/>
    </row>
    <row r="66" spans="3:7" ht="15.75">
      <c r="C66" s="66"/>
      <c r="D66" s="86"/>
      <c r="E66" s="171"/>
      <c r="F66" s="66"/>
      <c r="G66" s="86"/>
    </row>
    <row r="67" spans="3:7" ht="15.75">
      <c r="C67" s="66"/>
      <c r="D67" s="86"/>
      <c r="E67" s="171"/>
      <c r="F67" s="66"/>
      <c r="G67" s="86"/>
    </row>
    <row r="68" spans="3:7" ht="15.75">
      <c r="C68" s="66"/>
      <c r="D68" s="172"/>
      <c r="E68" s="171"/>
      <c r="F68" s="66"/>
      <c r="G68" s="86"/>
    </row>
    <row r="69" spans="3:7" ht="15.75">
      <c r="C69" s="66"/>
      <c r="D69" s="86"/>
      <c r="E69" s="171"/>
      <c r="F69" s="66"/>
      <c r="G69" s="86"/>
    </row>
    <row r="70" spans="3:7" ht="15.75">
      <c r="C70" s="66"/>
      <c r="D70" s="86"/>
      <c r="E70" s="171"/>
      <c r="F70" s="66"/>
      <c r="G70" s="86"/>
    </row>
    <row r="71" spans="3:7" ht="12.75">
      <c r="C71" s="28"/>
      <c r="D71" s="28"/>
      <c r="E71" s="28"/>
      <c r="F71" s="28"/>
      <c r="G71" s="28"/>
    </row>
    <row r="72" spans="3:7" ht="12.75">
      <c r="C72" s="28"/>
      <c r="D72" s="28"/>
      <c r="E72" s="28"/>
      <c r="F72" s="28"/>
      <c r="G72" s="2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&amp;R36</oddHeader>
  </headerFooter>
  <colBreaks count="1" manualBreakCount="1">
    <brk id="17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I3" sqref="I3:J16"/>
    </sheetView>
  </sheetViews>
  <sheetFormatPr defaultColWidth="9.33203125" defaultRowHeight="12.75"/>
  <cols>
    <col min="3" max="3" width="21.16015625" style="0" customWidth="1"/>
    <col min="4" max="4" width="13.5" style="0" customWidth="1"/>
    <col min="5" max="5" width="11.66015625" style="0" customWidth="1"/>
    <col min="6" max="6" width="20.66015625" style="0" customWidth="1"/>
    <col min="9" max="9" width="24.66015625" style="0" customWidth="1"/>
  </cols>
  <sheetData>
    <row r="1" spans="1:14" ht="19.5" customHeight="1">
      <c r="A1" s="218" t="s">
        <v>26</v>
      </c>
      <c r="B1" s="218"/>
      <c r="C1" s="218"/>
      <c r="D1" s="218"/>
      <c r="E1" s="218"/>
      <c r="F1" s="218"/>
      <c r="G1" s="218"/>
      <c r="H1" s="218"/>
      <c r="I1" s="16"/>
      <c r="J1" s="16"/>
      <c r="K1" s="16"/>
      <c r="L1" s="16"/>
      <c r="M1" s="13"/>
      <c r="N1" s="13"/>
    </row>
    <row r="2" spans="1:6" ht="36.75" customHeight="1">
      <c r="A2" s="1"/>
      <c r="B2" s="1"/>
      <c r="C2" s="11"/>
      <c r="D2" s="53" t="s">
        <v>117</v>
      </c>
      <c r="E2" s="53" t="s">
        <v>118</v>
      </c>
      <c r="F2" s="12" t="s">
        <v>22</v>
      </c>
    </row>
    <row r="3" spans="3:10" ht="19.5" customHeight="1">
      <c r="C3" s="14" t="s">
        <v>2</v>
      </c>
      <c r="D3" s="174">
        <v>0.6</v>
      </c>
      <c r="E3" s="174">
        <v>0.5</v>
      </c>
      <c r="F3" s="177">
        <f aca="true" t="shared" si="0" ref="F3:F16">D3-E3</f>
        <v>0.09999999999999998</v>
      </c>
      <c r="I3" s="14" t="s">
        <v>14</v>
      </c>
      <c r="J3" s="177">
        <v>0.40000000000000013</v>
      </c>
    </row>
    <row r="4" spans="3:10" ht="19.5" customHeight="1">
      <c r="C4" s="14" t="s">
        <v>17</v>
      </c>
      <c r="D4" s="174">
        <v>-2.5</v>
      </c>
      <c r="E4" s="174">
        <v>-2</v>
      </c>
      <c r="F4" s="177">
        <f t="shared" si="0"/>
        <v>-0.5</v>
      </c>
      <c r="I4" s="14" t="s">
        <v>7</v>
      </c>
      <c r="J4" s="177">
        <v>0.2999999999999998</v>
      </c>
    </row>
    <row r="5" spans="3:10" ht="19.5" customHeight="1">
      <c r="C5" s="14" t="s">
        <v>12</v>
      </c>
      <c r="D5" s="174">
        <v>-6.5</v>
      </c>
      <c r="E5" s="174">
        <v>-5.8</v>
      </c>
      <c r="F5" s="177">
        <f t="shared" si="0"/>
        <v>-0.7000000000000002</v>
      </c>
      <c r="I5" s="14" t="s">
        <v>6</v>
      </c>
      <c r="J5" s="177">
        <v>0.2</v>
      </c>
    </row>
    <row r="6" spans="3:10" ht="19.5" customHeight="1">
      <c r="C6" s="14" t="s">
        <v>6</v>
      </c>
      <c r="D6" s="174">
        <v>-0.3</v>
      </c>
      <c r="E6" s="174">
        <v>-0.5</v>
      </c>
      <c r="F6" s="177">
        <f t="shared" si="0"/>
        <v>0.2</v>
      </c>
      <c r="I6" s="14" t="s">
        <v>2</v>
      </c>
      <c r="J6" s="177">
        <v>0.09999999999999998</v>
      </c>
    </row>
    <row r="7" spans="3:10" ht="19.5" customHeight="1">
      <c r="C7" s="18" t="s">
        <v>1</v>
      </c>
      <c r="D7" s="178">
        <v>0.4</v>
      </c>
      <c r="E7" s="178">
        <v>0.7</v>
      </c>
      <c r="F7" s="179">
        <f t="shared" si="0"/>
        <v>-0.29999999999999993</v>
      </c>
      <c r="I7" s="14" t="s">
        <v>3</v>
      </c>
      <c r="J7" s="177">
        <v>0.09999999999999998</v>
      </c>
    </row>
    <row r="8" spans="3:10" ht="19.5" customHeight="1">
      <c r="C8" s="14" t="s">
        <v>4</v>
      </c>
      <c r="D8" s="174">
        <v>-1.6</v>
      </c>
      <c r="E8" s="174">
        <v>-1.2</v>
      </c>
      <c r="F8" s="177">
        <f t="shared" si="0"/>
        <v>-0.40000000000000013</v>
      </c>
      <c r="I8" s="18" t="s">
        <v>1</v>
      </c>
      <c r="J8" s="179">
        <v>-0.29999999999999993</v>
      </c>
    </row>
    <row r="9" spans="3:10" ht="19.5" customHeight="1">
      <c r="C9" s="14" t="s">
        <v>14</v>
      </c>
      <c r="D9" s="174">
        <v>-1.2</v>
      </c>
      <c r="E9" s="174">
        <v>-1.6</v>
      </c>
      <c r="F9" s="177">
        <f t="shared" si="0"/>
        <v>0.40000000000000013</v>
      </c>
      <c r="I9" s="14" t="s">
        <v>8</v>
      </c>
      <c r="J9" s="177">
        <v>-0.3000000000000007</v>
      </c>
    </row>
    <row r="10" spans="3:10" ht="19.5" customHeight="1">
      <c r="C10" s="14" t="s">
        <v>7</v>
      </c>
      <c r="D10" s="174">
        <v>-4.8</v>
      </c>
      <c r="E10" s="174">
        <v>-5.1</v>
      </c>
      <c r="F10" s="177">
        <f t="shared" si="0"/>
        <v>0.2999999999999998</v>
      </c>
      <c r="I10" s="14" t="s">
        <v>4</v>
      </c>
      <c r="J10" s="177">
        <v>-0.40000000000000013</v>
      </c>
    </row>
    <row r="11" spans="3:10" ht="19.5" customHeight="1">
      <c r="C11" s="14" t="s">
        <v>8</v>
      </c>
      <c r="D11" s="174">
        <v>-6.9</v>
      </c>
      <c r="E11" s="174">
        <v>-6.6</v>
      </c>
      <c r="F11" s="177">
        <f t="shared" si="0"/>
        <v>-0.3000000000000007</v>
      </c>
      <c r="I11" s="14" t="s">
        <v>11</v>
      </c>
      <c r="J11" s="177">
        <v>-0.40000000000000036</v>
      </c>
    </row>
    <row r="12" spans="3:10" ht="19.5" customHeight="1">
      <c r="C12" s="14" t="s">
        <v>3</v>
      </c>
      <c r="D12" s="174">
        <v>-0.5</v>
      </c>
      <c r="E12" s="174">
        <v>-0.6</v>
      </c>
      <c r="F12" s="177">
        <f t="shared" si="0"/>
        <v>0.09999999999999998</v>
      </c>
      <c r="I12" s="14" t="s">
        <v>17</v>
      </c>
      <c r="J12" s="177">
        <v>-0.5</v>
      </c>
    </row>
    <row r="13" spans="3:10" ht="19.5" customHeight="1">
      <c r="C13" s="14" t="s">
        <v>11</v>
      </c>
      <c r="D13" s="174">
        <v>-5.9</v>
      </c>
      <c r="E13" s="174">
        <v>-5.5</v>
      </c>
      <c r="F13" s="177">
        <f t="shared" si="0"/>
        <v>-0.40000000000000036</v>
      </c>
      <c r="I13" s="14" t="s">
        <v>5</v>
      </c>
      <c r="J13" s="177">
        <v>-0.5</v>
      </c>
    </row>
    <row r="14" spans="3:10" ht="19.5" customHeight="1">
      <c r="C14" s="14" t="s">
        <v>5</v>
      </c>
      <c r="D14" s="174">
        <v>-3.9</v>
      </c>
      <c r="E14" s="174">
        <v>-3.4</v>
      </c>
      <c r="F14" s="177">
        <f t="shared" si="0"/>
        <v>-0.5</v>
      </c>
      <c r="I14" s="14" t="s">
        <v>12</v>
      </c>
      <c r="J14" s="177">
        <v>-0.7000000000000002</v>
      </c>
    </row>
    <row r="15" spans="3:10" ht="19.5" customHeight="1">
      <c r="C15" s="14" t="s">
        <v>53</v>
      </c>
      <c r="D15" s="174">
        <v>-5</v>
      </c>
      <c r="E15" s="174">
        <v>-4.3</v>
      </c>
      <c r="F15" s="177">
        <f t="shared" si="0"/>
        <v>-0.7000000000000002</v>
      </c>
      <c r="I15" s="14" t="s">
        <v>53</v>
      </c>
      <c r="J15" s="177">
        <v>-0.7000000000000002</v>
      </c>
    </row>
    <row r="16" spans="3:10" ht="19.5" customHeight="1">
      <c r="C16" s="14" t="s">
        <v>10</v>
      </c>
      <c r="D16" s="174">
        <v>-5.3</v>
      </c>
      <c r="E16" s="174">
        <v>-4.4</v>
      </c>
      <c r="F16" s="177">
        <f t="shared" si="0"/>
        <v>-0.8999999999999995</v>
      </c>
      <c r="I16" s="14" t="s">
        <v>10</v>
      </c>
      <c r="J16" s="177">
        <v>-0.8999999999999995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F40" t="s">
        <v>15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2</v>
      </c>
      <c r="D41" s="174">
        <v>0.6</v>
      </c>
      <c r="E41">
        <v>1</v>
      </c>
      <c r="F41" s="14" t="s">
        <v>2</v>
      </c>
      <c r="G41" s="174">
        <v>0.6</v>
      </c>
      <c r="H41" s="129">
        <v>-1.8</v>
      </c>
      <c r="I41" s="18" t="s">
        <v>1</v>
      </c>
      <c r="J41" s="178">
        <v>0.7</v>
      </c>
      <c r="K41">
        <v>1</v>
      </c>
    </row>
    <row r="42" spans="3:11" ht="15.75">
      <c r="C42" s="18" t="s">
        <v>1</v>
      </c>
      <c r="D42" s="178">
        <v>0.4</v>
      </c>
      <c r="E42">
        <v>2</v>
      </c>
      <c r="F42" s="18" t="s">
        <v>1</v>
      </c>
      <c r="G42" s="178">
        <v>0.4</v>
      </c>
      <c r="H42" s="129">
        <v>-1.8</v>
      </c>
      <c r="I42" s="14" t="s">
        <v>2</v>
      </c>
      <c r="J42" s="174">
        <v>0.5</v>
      </c>
      <c r="K42">
        <v>2</v>
      </c>
    </row>
    <row r="43" spans="3:11" ht="15.75">
      <c r="C43" s="14" t="s">
        <v>6</v>
      </c>
      <c r="D43" s="174">
        <v>-0.3</v>
      </c>
      <c r="E43">
        <v>3</v>
      </c>
      <c r="F43" s="14" t="s">
        <v>6</v>
      </c>
      <c r="G43" s="174">
        <v>-0.3</v>
      </c>
      <c r="H43" s="129">
        <v>-1.8</v>
      </c>
      <c r="I43" s="14" t="s">
        <v>6</v>
      </c>
      <c r="J43" s="174">
        <v>-0.5</v>
      </c>
      <c r="K43">
        <v>3</v>
      </c>
    </row>
    <row r="44" spans="3:11" ht="15.75">
      <c r="C44" s="14" t="s">
        <v>3</v>
      </c>
      <c r="D44" s="174">
        <v>-0.5</v>
      </c>
      <c r="E44">
        <v>4</v>
      </c>
      <c r="F44" s="14" t="s">
        <v>3</v>
      </c>
      <c r="G44" s="174">
        <v>-0.5</v>
      </c>
      <c r="H44" s="129">
        <v>-1.8</v>
      </c>
      <c r="I44" s="14" t="s">
        <v>3</v>
      </c>
      <c r="J44" s="174">
        <v>-0.6</v>
      </c>
      <c r="K44">
        <v>4</v>
      </c>
    </row>
    <row r="45" spans="3:11" ht="15.75">
      <c r="C45" s="14" t="s">
        <v>14</v>
      </c>
      <c r="D45" s="174">
        <v>-1.2</v>
      </c>
      <c r="E45">
        <v>5</v>
      </c>
      <c r="F45" s="14" t="s">
        <v>14</v>
      </c>
      <c r="G45" s="174">
        <v>-1.2</v>
      </c>
      <c r="H45" s="129">
        <v>-1.8</v>
      </c>
      <c r="I45" s="14" t="s">
        <v>4</v>
      </c>
      <c r="J45" s="174">
        <v>-1.2</v>
      </c>
      <c r="K45">
        <v>5</v>
      </c>
    </row>
    <row r="46" spans="3:11" ht="15.75">
      <c r="C46" s="14" t="s">
        <v>4</v>
      </c>
      <c r="D46" s="174">
        <v>-1.6</v>
      </c>
      <c r="E46">
        <v>6</v>
      </c>
      <c r="F46" s="14" t="s">
        <v>4</v>
      </c>
      <c r="G46" s="174">
        <v>-1.6</v>
      </c>
      <c r="H46" s="129">
        <v>-1.8</v>
      </c>
      <c r="I46" s="14" t="s">
        <v>14</v>
      </c>
      <c r="J46" s="174">
        <v>-1.6</v>
      </c>
      <c r="K46">
        <v>6</v>
      </c>
    </row>
    <row r="47" spans="3:11" ht="15.75">
      <c r="C47" s="14" t="s">
        <v>17</v>
      </c>
      <c r="D47" s="174">
        <v>-2.5</v>
      </c>
      <c r="E47">
        <v>7</v>
      </c>
      <c r="F47" s="14" t="s">
        <v>17</v>
      </c>
      <c r="G47" s="174">
        <v>-2.5</v>
      </c>
      <c r="H47" s="129">
        <v>-1.8</v>
      </c>
      <c r="I47" s="14" t="s">
        <v>17</v>
      </c>
      <c r="J47" s="174">
        <v>-2</v>
      </c>
      <c r="K47">
        <v>7</v>
      </c>
    </row>
    <row r="48" spans="3:11" ht="15.75">
      <c r="C48" s="14" t="s">
        <v>5</v>
      </c>
      <c r="D48" s="174">
        <v>-3.9</v>
      </c>
      <c r="E48">
        <v>8</v>
      </c>
      <c r="F48" s="14" t="s">
        <v>5</v>
      </c>
      <c r="G48" s="174">
        <v>-3.9</v>
      </c>
      <c r="H48" s="129">
        <v>-1.8</v>
      </c>
      <c r="I48" s="14" t="s">
        <v>5</v>
      </c>
      <c r="J48" s="174">
        <v>-3.4</v>
      </c>
      <c r="K48">
        <v>8</v>
      </c>
    </row>
    <row r="49" spans="3:11" ht="15.75">
      <c r="C49" s="14" t="s">
        <v>7</v>
      </c>
      <c r="D49" s="174">
        <v>-4.8</v>
      </c>
      <c r="E49">
        <v>9</v>
      </c>
      <c r="F49" s="14" t="s">
        <v>7</v>
      </c>
      <c r="G49" s="174">
        <v>-4.8</v>
      </c>
      <c r="H49" s="129">
        <v>-1.8</v>
      </c>
      <c r="I49" s="14" t="s">
        <v>53</v>
      </c>
      <c r="J49" s="174">
        <v>-4.3</v>
      </c>
      <c r="K49">
        <v>9</v>
      </c>
    </row>
    <row r="50" spans="3:11" ht="15.75" customHeight="1">
      <c r="C50" s="14" t="s">
        <v>53</v>
      </c>
      <c r="D50" s="174">
        <v>-5</v>
      </c>
      <c r="E50">
        <v>10</v>
      </c>
      <c r="F50" s="14" t="s">
        <v>53</v>
      </c>
      <c r="G50" s="174">
        <v>-5</v>
      </c>
      <c r="H50" s="129">
        <v>-1.8</v>
      </c>
      <c r="I50" s="14" t="s">
        <v>10</v>
      </c>
      <c r="J50" s="174">
        <v>-4.4</v>
      </c>
      <c r="K50">
        <v>10</v>
      </c>
    </row>
    <row r="51" spans="3:11" ht="15.75">
      <c r="C51" s="14" t="s">
        <v>10</v>
      </c>
      <c r="D51" s="174">
        <v>-5.3</v>
      </c>
      <c r="E51">
        <v>11</v>
      </c>
      <c r="F51" s="14" t="s">
        <v>10</v>
      </c>
      <c r="G51" s="174">
        <v>-5.3</v>
      </c>
      <c r="H51" s="129">
        <v>-1.8</v>
      </c>
      <c r="I51" s="14" t="s">
        <v>7</v>
      </c>
      <c r="J51" s="174">
        <v>-5.1</v>
      </c>
      <c r="K51">
        <v>11</v>
      </c>
    </row>
    <row r="52" spans="3:11" ht="15.75">
      <c r="C52" s="14" t="s">
        <v>11</v>
      </c>
      <c r="D52" s="174">
        <v>-5.9</v>
      </c>
      <c r="E52">
        <v>12</v>
      </c>
      <c r="F52" s="14" t="s">
        <v>11</v>
      </c>
      <c r="G52" s="174">
        <v>-5.9</v>
      </c>
      <c r="H52" s="129">
        <v>-1.8</v>
      </c>
      <c r="I52" s="14" t="s">
        <v>11</v>
      </c>
      <c r="J52" s="174">
        <v>-5.5</v>
      </c>
      <c r="K52">
        <v>12</v>
      </c>
    </row>
    <row r="53" spans="3:11" ht="15.75">
      <c r="C53" s="14" t="s">
        <v>12</v>
      </c>
      <c r="D53" s="174">
        <v>-6.5</v>
      </c>
      <c r="E53">
        <v>13</v>
      </c>
      <c r="F53" s="14" t="s">
        <v>12</v>
      </c>
      <c r="G53" s="174">
        <v>-6.5</v>
      </c>
      <c r="H53" s="129">
        <v>-1.8</v>
      </c>
      <c r="I53" s="14" t="s">
        <v>12</v>
      </c>
      <c r="J53" s="174">
        <v>-5.8</v>
      </c>
      <c r="K53">
        <v>13</v>
      </c>
    </row>
    <row r="54" spans="3:11" ht="18.75" customHeight="1">
      <c r="C54" s="14" t="s">
        <v>8</v>
      </c>
      <c r="D54" s="174">
        <v>-6.9</v>
      </c>
      <c r="E54">
        <v>14</v>
      </c>
      <c r="F54" s="14" t="s">
        <v>8</v>
      </c>
      <c r="G54" s="174">
        <v>-6.9</v>
      </c>
      <c r="H54" s="129">
        <v>-1.8</v>
      </c>
      <c r="I54" s="14" t="s">
        <v>8</v>
      </c>
      <c r="J54" s="174">
        <v>-6.6</v>
      </c>
      <c r="K54">
        <v>14</v>
      </c>
    </row>
    <row r="57" spans="3:4" ht="15.75">
      <c r="C57" s="14" t="s">
        <v>3</v>
      </c>
      <c r="D57" s="15">
        <v>1.8</v>
      </c>
    </row>
    <row r="58" spans="3:4" ht="15.75">
      <c r="C58" s="14" t="s">
        <v>1</v>
      </c>
      <c r="D58" s="15">
        <v>1.5</v>
      </c>
    </row>
    <row r="59" spans="3:4" ht="15.75">
      <c r="C59" s="14" t="s">
        <v>4</v>
      </c>
      <c r="D59" s="15">
        <v>1.5</v>
      </c>
    </row>
    <row r="60" spans="3:4" ht="15.75">
      <c r="C60" s="14" t="s">
        <v>6</v>
      </c>
      <c r="D60" s="15">
        <v>1.4000000000000001</v>
      </c>
    </row>
    <row r="61" spans="3:4" ht="15.75">
      <c r="C61" s="14" t="s">
        <v>8</v>
      </c>
      <c r="D61" s="15">
        <v>1.2000000000000002</v>
      </c>
    </row>
    <row r="62" spans="3:4" ht="15.75">
      <c r="C62" s="14" t="s">
        <v>17</v>
      </c>
      <c r="D62" s="15">
        <v>1.1999999999999997</v>
      </c>
    </row>
    <row r="63" spans="3:4" ht="15.75">
      <c r="C63" s="14" t="s">
        <v>14</v>
      </c>
      <c r="D63" s="15">
        <v>1.0999999999999999</v>
      </c>
    </row>
    <row r="64" spans="3:4" ht="15.75">
      <c r="C64" s="14" t="s">
        <v>2</v>
      </c>
      <c r="D64" s="15">
        <v>1</v>
      </c>
    </row>
    <row r="65" spans="3:4" ht="15.75">
      <c r="C65" s="14" t="s">
        <v>10</v>
      </c>
      <c r="D65" s="15">
        <v>1</v>
      </c>
    </row>
    <row r="66" spans="3:4" ht="15.75">
      <c r="C66" s="14" t="s">
        <v>7</v>
      </c>
      <c r="D66" s="15">
        <v>0.8999999999999995</v>
      </c>
    </row>
    <row r="67" spans="3:4" ht="15.75">
      <c r="C67" s="14" t="s">
        <v>5</v>
      </c>
      <c r="D67" s="19">
        <v>0.8000000000000003</v>
      </c>
    </row>
    <row r="68" spans="3:4" ht="15.75">
      <c r="C68" s="14" t="s">
        <v>11</v>
      </c>
      <c r="D68" s="15">
        <v>0.7000000000000002</v>
      </c>
    </row>
    <row r="69" spans="3:4" ht="15.75">
      <c r="C69" s="14" t="s">
        <v>53</v>
      </c>
      <c r="D69" s="19">
        <v>0.6000000000000005</v>
      </c>
    </row>
    <row r="70" spans="3:4" ht="15.75">
      <c r="C70" s="18" t="s">
        <v>12</v>
      </c>
      <c r="D70" s="20">
        <v>0.20000000000000018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&amp;R37</oddHeader>
  </headerFooter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J35" sqref="J35"/>
    </sheetView>
  </sheetViews>
  <sheetFormatPr defaultColWidth="9.33203125" defaultRowHeight="12.75"/>
  <cols>
    <col min="2" max="2" width="7.5" style="0" customWidth="1"/>
    <col min="3" max="3" width="20" style="0" customWidth="1"/>
    <col min="4" max="4" width="15.5" style="0" customWidth="1"/>
    <col min="5" max="5" width="15.33203125" style="0" customWidth="1"/>
    <col min="6" max="6" width="15.5" style="0" customWidth="1"/>
    <col min="7" max="7" width="10" style="0" customWidth="1"/>
    <col min="9" max="9" width="24.66015625" style="0" customWidth="1"/>
    <col min="10" max="10" width="9.33203125" style="0" customWidth="1"/>
  </cols>
  <sheetData>
    <row r="1" spans="1:14" ht="19.5" customHeight="1">
      <c r="A1" s="215" t="s">
        <v>45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67.5" customHeight="1">
      <c r="A2" s="1"/>
      <c r="B2" s="1"/>
      <c r="C2" s="173"/>
      <c r="D2" s="53" t="s">
        <v>106</v>
      </c>
      <c r="E2" s="53" t="s">
        <v>107</v>
      </c>
      <c r="F2" s="12" t="s">
        <v>102</v>
      </c>
    </row>
    <row r="3" spans="3:11" ht="19.5" customHeight="1">
      <c r="C3" s="14" t="s">
        <v>2</v>
      </c>
      <c r="D3" s="71">
        <v>116.3</v>
      </c>
      <c r="E3" s="54">
        <v>104.4</v>
      </c>
      <c r="F3" s="177">
        <f>D3-E3</f>
        <v>11.899999999999991</v>
      </c>
      <c r="H3" s="34"/>
      <c r="I3" s="34"/>
      <c r="J3" s="34"/>
      <c r="K3" s="34"/>
    </row>
    <row r="4" spans="3:11" ht="19.5" customHeight="1">
      <c r="C4" s="14" t="s">
        <v>17</v>
      </c>
      <c r="D4" s="71">
        <v>100</v>
      </c>
      <c r="E4" s="54">
        <v>95.4</v>
      </c>
      <c r="F4" s="177">
        <f aca="true" t="shared" si="0" ref="F4:F16">D4-E4</f>
        <v>4.599999999999994</v>
      </c>
      <c r="H4" s="34"/>
      <c r="I4" s="34"/>
      <c r="J4" s="34"/>
      <c r="K4" s="34"/>
    </row>
    <row r="5" spans="3:11" ht="19.5" customHeight="1">
      <c r="C5" s="14" t="s">
        <v>12</v>
      </c>
      <c r="D5" s="71">
        <v>179.6</v>
      </c>
      <c r="E5" s="54">
        <v>60</v>
      </c>
      <c r="F5" s="177">
        <f t="shared" si="0"/>
        <v>119.6</v>
      </c>
      <c r="H5" s="34"/>
      <c r="I5" s="34"/>
      <c r="J5" s="34"/>
      <c r="K5" s="34"/>
    </row>
    <row r="6" spans="3:11" ht="19.5" customHeight="1">
      <c r="C6" s="14" t="s">
        <v>6</v>
      </c>
      <c r="D6" s="103">
        <v>100</v>
      </c>
      <c r="E6" s="54">
        <v>100.6</v>
      </c>
      <c r="F6" s="177">
        <f t="shared" si="0"/>
        <v>-0.5999999999999943</v>
      </c>
      <c r="H6" s="34"/>
      <c r="I6" s="34"/>
      <c r="J6" s="34"/>
      <c r="K6" s="34"/>
    </row>
    <row r="7" spans="3:11" ht="19.5" customHeight="1">
      <c r="C7" s="18" t="s">
        <v>1</v>
      </c>
      <c r="D7" s="187">
        <v>102.2</v>
      </c>
      <c r="E7" s="32">
        <v>98.9</v>
      </c>
      <c r="F7" s="177">
        <f t="shared" si="0"/>
        <v>3.299999999999997</v>
      </c>
      <c r="H7" s="34"/>
      <c r="I7" s="34"/>
      <c r="J7" s="34"/>
      <c r="K7" s="34"/>
    </row>
    <row r="8" spans="3:11" ht="19.5" customHeight="1">
      <c r="C8" s="14" t="s">
        <v>4</v>
      </c>
      <c r="D8" s="71">
        <v>239.1</v>
      </c>
      <c r="E8" s="54">
        <v>27</v>
      </c>
      <c r="F8" s="177">
        <f t="shared" si="0"/>
        <v>212.1</v>
      </c>
      <c r="H8" s="34"/>
      <c r="I8" s="34"/>
      <c r="J8" s="34"/>
      <c r="K8" s="34"/>
    </row>
    <row r="9" spans="3:11" ht="19.5" customHeight="1">
      <c r="C9" s="14" t="s">
        <v>14</v>
      </c>
      <c r="D9" s="71">
        <v>103.7</v>
      </c>
      <c r="E9" s="54">
        <v>100.5</v>
      </c>
      <c r="F9" s="177">
        <f t="shared" si="0"/>
        <v>3.200000000000003</v>
      </c>
      <c r="H9" s="34"/>
      <c r="I9" s="34"/>
      <c r="J9" s="34"/>
      <c r="K9" s="34"/>
    </row>
    <row r="10" spans="3:11" ht="19.5" customHeight="1">
      <c r="C10" s="14" t="s">
        <v>7</v>
      </c>
      <c r="D10" s="71">
        <v>99.9</v>
      </c>
      <c r="E10" s="54">
        <v>91.3</v>
      </c>
      <c r="F10" s="177">
        <f t="shared" si="0"/>
        <v>8.600000000000009</v>
      </c>
      <c r="H10" s="34"/>
      <c r="I10" s="34"/>
      <c r="J10" s="34"/>
      <c r="K10" s="34"/>
    </row>
    <row r="11" spans="3:11" ht="19.5" customHeight="1">
      <c r="C11" s="14" t="s">
        <v>8</v>
      </c>
      <c r="D11" s="103">
        <v>96</v>
      </c>
      <c r="E11" s="54">
        <v>82.5</v>
      </c>
      <c r="F11" s="177">
        <f t="shared" si="0"/>
        <v>13.5</v>
      </c>
      <c r="H11" s="34"/>
      <c r="I11" s="34"/>
      <c r="J11" s="34"/>
      <c r="K11" s="34"/>
    </row>
    <row r="12" spans="3:11" ht="19.5" customHeight="1">
      <c r="C12" s="14" t="s">
        <v>3</v>
      </c>
      <c r="D12" s="71">
        <v>108</v>
      </c>
      <c r="E12" s="54">
        <v>102.9</v>
      </c>
      <c r="F12" s="177">
        <f t="shared" si="0"/>
        <v>5.099999999999994</v>
      </c>
      <c r="H12" s="34"/>
      <c r="I12" s="34"/>
      <c r="J12" s="34"/>
      <c r="K12" s="34"/>
    </row>
    <row r="13" spans="3:11" ht="19.5" customHeight="1">
      <c r="C13" s="14" t="s">
        <v>11</v>
      </c>
      <c r="D13" s="71">
        <v>120.7</v>
      </c>
      <c r="E13" s="54">
        <v>96.2</v>
      </c>
      <c r="F13" s="177">
        <f t="shared" si="0"/>
        <v>24.5</v>
      </c>
      <c r="H13" s="34"/>
      <c r="I13" s="34"/>
      <c r="J13" s="34"/>
      <c r="K13" s="34"/>
    </row>
    <row r="14" spans="3:11" ht="19.5" customHeight="1">
      <c r="C14" s="14" t="s">
        <v>5</v>
      </c>
      <c r="D14" s="103">
        <v>104.5</v>
      </c>
      <c r="E14" s="54">
        <v>108.4</v>
      </c>
      <c r="F14" s="177">
        <f t="shared" si="0"/>
        <v>-3.9000000000000057</v>
      </c>
      <c r="H14" s="34"/>
      <c r="I14" s="34"/>
      <c r="J14" s="34"/>
      <c r="K14" s="34"/>
    </row>
    <row r="15" spans="3:11" ht="19.5" customHeight="1">
      <c r="C15" s="14" t="s">
        <v>53</v>
      </c>
      <c r="D15" s="71">
        <v>99.4</v>
      </c>
      <c r="E15" s="54">
        <v>84.3</v>
      </c>
      <c r="F15" s="177">
        <f t="shared" si="0"/>
        <v>15.100000000000009</v>
      </c>
      <c r="H15" s="34"/>
      <c r="I15" s="34"/>
      <c r="J15" s="34"/>
      <c r="K15" s="34"/>
    </row>
    <row r="16" spans="3:11" ht="19.5" customHeight="1">
      <c r="C16" s="14" t="s">
        <v>10</v>
      </c>
      <c r="D16" s="103">
        <v>105.9</v>
      </c>
      <c r="E16" s="54">
        <v>95.4</v>
      </c>
      <c r="F16" s="177">
        <f t="shared" si="0"/>
        <v>10.5</v>
      </c>
      <c r="H16" s="34"/>
      <c r="I16" s="34"/>
      <c r="J16" s="34"/>
      <c r="K16" s="3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3:11" ht="14.25" customHeight="1">
      <c r="C41" s="14" t="s">
        <v>4</v>
      </c>
      <c r="D41" s="71">
        <v>239.1</v>
      </c>
      <c r="E41" s="126">
        <v>1</v>
      </c>
      <c r="F41" s="14" t="s">
        <v>4</v>
      </c>
      <c r="G41" s="71">
        <v>239.1</v>
      </c>
      <c r="H41" s="129">
        <v>103.6</v>
      </c>
      <c r="I41" s="14" t="s">
        <v>5</v>
      </c>
      <c r="J41" s="54">
        <v>108.4</v>
      </c>
      <c r="K41">
        <v>1</v>
      </c>
    </row>
    <row r="42" spans="3:11" ht="13.5" customHeight="1">
      <c r="C42" s="14" t="s">
        <v>12</v>
      </c>
      <c r="D42" s="71">
        <v>179.6</v>
      </c>
      <c r="E42" s="126">
        <v>2</v>
      </c>
      <c r="F42" s="14" t="s">
        <v>12</v>
      </c>
      <c r="G42" s="71">
        <v>179.6</v>
      </c>
      <c r="H42" s="129">
        <v>103.6</v>
      </c>
      <c r="I42" s="14" t="s">
        <v>2</v>
      </c>
      <c r="J42" s="54">
        <v>104.4</v>
      </c>
      <c r="K42">
        <v>2</v>
      </c>
    </row>
    <row r="43" spans="3:11" ht="13.5" customHeight="1">
      <c r="C43" s="14" t="s">
        <v>11</v>
      </c>
      <c r="D43" s="71">
        <v>120.7</v>
      </c>
      <c r="E43" s="126">
        <v>3</v>
      </c>
      <c r="F43" s="14" t="s">
        <v>11</v>
      </c>
      <c r="G43" s="71">
        <v>120.7</v>
      </c>
      <c r="H43" s="129">
        <v>103.6</v>
      </c>
      <c r="I43" s="14" t="s">
        <v>3</v>
      </c>
      <c r="J43" s="54">
        <v>102.9</v>
      </c>
      <c r="K43">
        <v>3</v>
      </c>
    </row>
    <row r="44" spans="3:11" ht="12" customHeight="1">
      <c r="C44" s="14" t="s">
        <v>2</v>
      </c>
      <c r="D44" s="71">
        <v>116.3</v>
      </c>
      <c r="E44" s="126">
        <v>4</v>
      </c>
      <c r="F44" s="14" t="s">
        <v>2</v>
      </c>
      <c r="G44" s="71">
        <v>116.3</v>
      </c>
      <c r="H44" s="129">
        <v>103.6</v>
      </c>
      <c r="I44" s="14" t="s">
        <v>6</v>
      </c>
      <c r="J44" s="54">
        <v>100.6</v>
      </c>
      <c r="K44">
        <v>4</v>
      </c>
    </row>
    <row r="45" spans="3:11" ht="31.5">
      <c r="C45" s="14" t="s">
        <v>3</v>
      </c>
      <c r="D45" s="71">
        <v>108</v>
      </c>
      <c r="E45" s="126">
        <v>5</v>
      </c>
      <c r="F45" s="14" t="s">
        <v>3</v>
      </c>
      <c r="G45" s="71">
        <v>108</v>
      </c>
      <c r="H45" s="129">
        <v>103.6</v>
      </c>
      <c r="I45" s="14" t="s">
        <v>14</v>
      </c>
      <c r="J45" s="54">
        <v>100.5</v>
      </c>
      <c r="K45">
        <v>5</v>
      </c>
    </row>
    <row r="46" spans="1:11" ht="31.5">
      <c r="A46" s="34"/>
      <c r="C46" s="14" t="s">
        <v>10</v>
      </c>
      <c r="D46" s="103">
        <v>105.9</v>
      </c>
      <c r="E46" s="126">
        <v>6</v>
      </c>
      <c r="F46" s="14" t="s">
        <v>10</v>
      </c>
      <c r="G46" s="103">
        <v>105.9</v>
      </c>
      <c r="H46" s="129">
        <v>103.6</v>
      </c>
      <c r="I46" s="18" t="s">
        <v>1</v>
      </c>
      <c r="J46" s="32">
        <v>98.9</v>
      </c>
      <c r="K46">
        <v>6</v>
      </c>
    </row>
    <row r="47" spans="1:11" ht="15.75">
      <c r="A47" s="34"/>
      <c r="C47" s="14" t="s">
        <v>5</v>
      </c>
      <c r="D47" s="103">
        <v>104.5</v>
      </c>
      <c r="E47" s="126">
        <v>7</v>
      </c>
      <c r="F47" s="14" t="s">
        <v>5</v>
      </c>
      <c r="G47" s="103">
        <v>104.5</v>
      </c>
      <c r="H47" s="129">
        <v>103.6</v>
      </c>
      <c r="I47" s="14" t="s">
        <v>11</v>
      </c>
      <c r="J47" s="54">
        <v>96.2</v>
      </c>
      <c r="K47">
        <v>7</v>
      </c>
    </row>
    <row r="48" spans="1:11" ht="31.5">
      <c r="A48" s="34"/>
      <c r="C48" s="14" t="s">
        <v>14</v>
      </c>
      <c r="D48" s="71">
        <v>103.7</v>
      </c>
      <c r="E48" s="126">
        <v>8</v>
      </c>
      <c r="F48" s="14" t="s">
        <v>14</v>
      </c>
      <c r="G48" s="71">
        <v>103.7</v>
      </c>
      <c r="H48" s="129">
        <v>103.6</v>
      </c>
      <c r="I48" s="14" t="s">
        <v>17</v>
      </c>
      <c r="J48" s="54">
        <v>95.4</v>
      </c>
      <c r="K48">
        <v>8</v>
      </c>
    </row>
    <row r="49" spans="1:11" ht="15.75">
      <c r="A49" s="34"/>
      <c r="C49" s="18" t="s">
        <v>1</v>
      </c>
      <c r="D49" s="187">
        <v>102.2</v>
      </c>
      <c r="E49" s="126">
        <v>9</v>
      </c>
      <c r="F49" s="18" t="s">
        <v>1</v>
      </c>
      <c r="G49" s="187">
        <v>102.2</v>
      </c>
      <c r="H49" s="129">
        <v>103.6</v>
      </c>
      <c r="I49" s="14" t="s">
        <v>10</v>
      </c>
      <c r="J49" s="54">
        <v>95.4</v>
      </c>
      <c r="K49">
        <v>8</v>
      </c>
    </row>
    <row r="50" spans="1:11" ht="15.75">
      <c r="A50" s="34"/>
      <c r="C50" s="14" t="s">
        <v>17</v>
      </c>
      <c r="D50" s="71">
        <v>100</v>
      </c>
      <c r="E50" s="126">
        <v>10</v>
      </c>
      <c r="F50" s="14" t="s">
        <v>17</v>
      </c>
      <c r="G50" s="71">
        <v>100</v>
      </c>
      <c r="H50" s="129">
        <v>103.6</v>
      </c>
      <c r="I50" s="14" t="s">
        <v>7</v>
      </c>
      <c r="J50" s="54">
        <v>91.3</v>
      </c>
      <c r="K50">
        <v>9</v>
      </c>
    </row>
    <row r="51" spans="1:11" ht="15.75">
      <c r="A51" s="34"/>
      <c r="C51" s="14" t="s">
        <v>6</v>
      </c>
      <c r="D51" s="103">
        <v>100</v>
      </c>
      <c r="E51" s="126">
        <v>10</v>
      </c>
      <c r="F51" s="14" t="s">
        <v>6</v>
      </c>
      <c r="G51" s="103">
        <v>100</v>
      </c>
      <c r="H51" s="129">
        <v>103.6</v>
      </c>
      <c r="I51" s="14" t="s">
        <v>53</v>
      </c>
      <c r="J51" s="54">
        <v>84.3</v>
      </c>
      <c r="K51">
        <v>10</v>
      </c>
    </row>
    <row r="52" spans="1:11" ht="15.75">
      <c r="A52" s="34"/>
      <c r="C52" s="14" t="s">
        <v>7</v>
      </c>
      <c r="D52" s="71">
        <v>99.9</v>
      </c>
      <c r="E52" s="126">
        <v>11</v>
      </c>
      <c r="F52" s="14" t="s">
        <v>7</v>
      </c>
      <c r="G52" s="71">
        <v>99.9</v>
      </c>
      <c r="H52" s="129">
        <v>103.6</v>
      </c>
      <c r="I52" s="14" t="s">
        <v>8</v>
      </c>
      <c r="J52" s="54">
        <v>82.5</v>
      </c>
      <c r="K52">
        <v>11</v>
      </c>
    </row>
    <row r="53" spans="1:11" ht="15.75">
      <c r="A53" s="34"/>
      <c r="C53" s="14" t="s">
        <v>53</v>
      </c>
      <c r="D53" s="71">
        <v>99.4</v>
      </c>
      <c r="E53" s="126">
        <v>12</v>
      </c>
      <c r="F53" s="14" t="s">
        <v>53</v>
      </c>
      <c r="G53" s="71">
        <v>99.4</v>
      </c>
      <c r="H53" s="129">
        <v>103.6</v>
      </c>
      <c r="I53" s="14" t="s">
        <v>12</v>
      </c>
      <c r="J53" s="54">
        <v>60</v>
      </c>
      <c r="K53">
        <v>12</v>
      </c>
    </row>
    <row r="54" spans="1:11" ht="31.5">
      <c r="A54" s="34"/>
      <c r="C54" s="14" t="s">
        <v>8</v>
      </c>
      <c r="D54" s="103">
        <v>96</v>
      </c>
      <c r="E54" s="126">
        <v>13</v>
      </c>
      <c r="F54" s="14" t="s">
        <v>8</v>
      </c>
      <c r="G54" s="103">
        <v>96</v>
      </c>
      <c r="H54" s="129">
        <v>103.6</v>
      </c>
      <c r="I54" s="14" t="s">
        <v>4</v>
      </c>
      <c r="J54" s="54">
        <v>27</v>
      </c>
      <c r="K54">
        <v>13</v>
      </c>
    </row>
    <row r="56" ht="12.75">
      <c r="A56" s="34"/>
    </row>
    <row r="60" spans="3:5" ht="15.75">
      <c r="C60" s="14"/>
      <c r="D60" s="54"/>
      <c r="E60" s="34"/>
    </row>
    <row r="61" spans="3:5" ht="15.75">
      <c r="C61" s="14"/>
      <c r="D61" s="31"/>
      <c r="E61" s="34"/>
    </row>
    <row r="62" spans="3:5" ht="15.75">
      <c r="C62" s="14"/>
      <c r="D62" s="54"/>
      <c r="E62" s="34"/>
    </row>
    <row r="63" spans="3:5" ht="15.75">
      <c r="C63" s="14"/>
      <c r="D63" s="54"/>
      <c r="E63" s="34"/>
    </row>
    <row r="64" spans="3:5" ht="15.75">
      <c r="C64" s="18"/>
      <c r="D64" s="32"/>
      <c r="E64" s="34"/>
    </row>
    <row r="65" spans="3:5" ht="15.75">
      <c r="C65" s="14"/>
      <c r="D65" s="54"/>
      <c r="E65" s="34"/>
    </row>
    <row r="66" spans="3:5" ht="15.75">
      <c r="C66" s="14"/>
      <c r="D66" s="54"/>
      <c r="E66" s="34"/>
    </row>
    <row r="67" spans="3:5" ht="15.75">
      <c r="C67" s="14"/>
      <c r="D67" s="54"/>
      <c r="E67" s="34"/>
    </row>
    <row r="68" spans="3:5" ht="15.75">
      <c r="C68" s="14"/>
      <c r="D68" s="54"/>
      <c r="E68" s="34"/>
    </row>
    <row r="69" spans="3:5" ht="15.75">
      <c r="C69" s="14"/>
      <c r="D69" s="54"/>
      <c r="E69" s="34"/>
    </row>
    <row r="70" spans="3:5" ht="15.75">
      <c r="C70" s="14"/>
      <c r="D70" s="54"/>
      <c r="E70" s="34"/>
    </row>
    <row r="71" spans="3:5" ht="15.75">
      <c r="C71" s="14"/>
      <c r="D71" s="54"/>
      <c r="E71" s="34"/>
    </row>
    <row r="72" spans="3:5" ht="15.75">
      <c r="C72" s="14"/>
      <c r="D72" s="54"/>
      <c r="E72" s="34"/>
    </row>
    <row r="73" spans="3:5" ht="15.75">
      <c r="C73" s="14"/>
      <c r="D73" s="54"/>
      <c r="E73" s="34"/>
    </row>
    <row r="76" spans="3:4" ht="12.75">
      <c r="C76" t="s">
        <v>4</v>
      </c>
      <c r="D76">
        <v>6.599999999999994</v>
      </c>
    </row>
    <row r="77" spans="3:4" ht="12.75">
      <c r="C77" t="s">
        <v>11</v>
      </c>
      <c r="D77">
        <v>5.299999999999997</v>
      </c>
    </row>
    <row r="78" spans="3:4" ht="12.75">
      <c r="C78" t="s">
        <v>10</v>
      </c>
      <c r="D78">
        <v>2.8999999999999915</v>
      </c>
    </row>
    <row r="79" spans="3:4" ht="12.75">
      <c r="C79" t="s">
        <v>8</v>
      </c>
      <c r="D79">
        <v>2.1999999999999886</v>
      </c>
    </row>
    <row r="80" spans="3:4" ht="12.75">
      <c r="C80" t="s">
        <v>17</v>
      </c>
      <c r="D80">
        <v>1.5999999999999943</v>
      </c>
    </row>
    <row r="81" spans="3:4" ht="12.75">
      <c r="C81" t="s">
        <v>2</v>
      </c>
      <c r="D81">
        <v>0.6999999999999886</v>
      </c>
    </row>
    <row r="82" spans="3:4" ht="12.75">
      <c r="C82" t="s">
        <v>14</v>
      </c>
      <c r="D82">
        <v>0.09999999999999432</v>
      </c>
    </row>
    <row r="83" spans="3:4" ht="12.75">
      <c r="C83" t="s">
        <v>5</v>
      </c>
      <c r="D83">
        <v>-0.20000000000000284</v>
      </c>
    </row>
    <row r="84" spans="3:4" ht="12.75">
      <c r="C84" t="s">
        <v>3</v>
      </c>
      <c r="D84">
        <v>-0.7000000000000028</v>
      </c>
    </row>
    <row r="85" spans="3:4" ht="12.75">
      <c r="C85" t="s">
        <v>6</v>
      </c>
      <c r="D85">
        <v>-1.1999999999999886</v>
      </c>
    </row>
    <row r="86" spans="3:4" ht="12.75">
      <c r="C86" t="s">
        <v>12</v>
      </c>
      <c r="D86">
        <v>-1.2000000000000028</v>
      </c>
    </row>
    <row r="87" spans="3:4" ht="12.75">
      <c r="C87" t="s">
        <v>1</v>
      </c>
      <c r="D87">
        <v>-2.0999999999999943</v>
      </c>
    </row>
    <row r="88" spans="3:4" ht="12.75">
      <c r="C88" t="s">
        <v>53</v>
      </c>
      <c r="D88">
        <v>-8.5</v>
      </c>
    </row>
    <row r="89" spans="3:4" ht="12.75">
      <c r="C89" t="s">
        <v>7</v>
      </c>
      <c r="D89">
        <v>-15.899999999999991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&amp;R11</oddHeader>
  </headerFooter>
  <colBreaks count="1" manualBreakCount="1">
    <brk id="17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"/>
  <sheetViews>
    <sheetView zoomScalePageLayoutView="0" workbookViewId="0" topLeftCell="A1">
      <selection activeCell="M36" sqref="M36"/>
    </sheetView>
  </sheetViews>
  <sheetFormatPr defaultColWidth="9.33203125" defaultRowHeight="12.75"/>
  <sheetData>
    <row r="1" spans="2:15" ht="12.75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</row>
    <row r="2" spans="2:15" ht="25.5">
      <c r="B2" s="36" t="s">
        <v>2</v>
      </c>
      <c r="C2" s="36" t="s">
        <v>17</v>
      </c>
      <c r="D2" s="36" t="s">
        <v>12</v>
      </c>
      <c r="E2" s="36" t="s">
        <v>6</v>
      </c>
      <c r="F2" s="37" t="s">
        <v>1</v>
      </c>
      <c r="G2" s="36" t="s">
        <v>4</v>
      </c>
      <c r="H2" s="36" t="s">
        <v>14</v>
      </c>
      <c r="I2" s="36" t="s">
        <v>7</v>
      </c>
      <c r="J2" s="36" t="s">
        <v>8</v>
      </c>
      <c r="K2" s="36" t="s">
        <v>3</v>
      </c>
      <c r="L2" s="36" t="s">
        <v>11</v>
      </c>
      <c r="M2" s="36" t="s">
        <v>5</v>
      </c>
      <c r="N2" s="36" t="s">
        <v>9</v>
      </c>
      <c r="O2" s="36" t="s">
        <v>10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H15" sqref="H15"/>
    </sheetView>
  </sheetViews>
  <sheetFormatPr defaultColWidth="9.33203125" defaultRowHeight="12.75"/>
  <cols>
    <col min="3" max="3" width="20.5" style="0" customWidth="1"/>
    <col min="4" max="4" width="15.66015625" style="0" customWidth="1"/>
    <col min="5" max="5" width="15.83203125" style="0" customWidth="1"/>
    <col min="6" max="6" width="16" style="0" customWidth="1"/>
    <col min="7" max="7" width="10.33203125" style="0" customWidth="1"/>
    <col min="9" max="9" width="24.66015625" style="0" customWidth="1"/>
  </cols>
  <sheetData>
    <row r="1" spans="1:14" ht="19.5" customHeight="1">
      <c r="A1" s="215" t="s">
        <v>46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54.75" customHeight="1">
      <c r="A2" s="1"/>
      <c r="B2" s="1"/>
      <c r="C2" s="11"/>
      <c r="D2" s="53" t="s">
        <v>106</v>
      </c>
      <c r="E2" s="53" t="s">
        <v>107</v>
      </c>
      <c r="F2" s="12" t="s">
        <v>102</v>
      </c>
    </row>
    <row r="3" spans="3:10" ht="19.5" customHeight="1">
      <c r="C3" s="14" t="s">
        <v>2</v>
      </c>
      <c r="D3" s="71">
        <v>114.8</v>
      </c>
      <c r="E3" s="54">
        <v>94.5</v>
      </c>
      <c r="F3" s="15">
        <f>D3-E3</f>
        <v>20.299999999999997</v>
      </c>
      <c r="H3" s="34"/>
      <c r="I3" s="34">
        <f aca="true" t="shared" si="0" ref="I3:I16">100-E3</f>
        <v>5.5</v>
      </c>
      <c r="J3" s="34">
        <f aca="true" t="shared" si="1" ref="J3:J16">H3-I3</f>
        <v>-5.5</v>
      </c>
    </row>
    <row r="4" spans="3:10" ht="19.5" customHeight="1">
      <c r="C4" s="14" t="s">
        <v>17</v>
      </c>
      <c r="D4" s="71">
        <v>118.4</v>
      </c>
      <c r="E4" s="54">
        <v>97.7</v>
      </c>
      <c r="F4" s="15">
        <f aca="true" t="shared" si="2" ref="F4:F16">D4-E4</f>
        <v>20.700000000000003</v>
      </c>
      <c r="H4" s="34"/>
      <c r="I4" s="34">
        <f t="shared" si="0"/>
        <v>2.299999999999997</v>
      </c>
      <c r="J4" s="34">
        <f t="shared" si="1"/>
        <v>-2.299999999999997</v>
      </c>
    </row>
    <row r="5" spans="3:10" ht="19.5" customHeight="1">
      <c r="C5" s="14" t="s">
        <v>12</v>
      </c>
      <c r="D5" s="71">
        <v>123.6</v>
      </c>
      <c r="E5" s="54">
        <v>91</v>
      </c>
      <c r="F5" s="15">
        <f t="shared" si="2"/>
        <v>32.599999999999994</v>
      </c>
      <c r="H5" s="34"/>
      <c r="I5" s="34">
        <f t="shared" si="0"/>
        <v>9</v>
      </c>
      <c r="J5" s="34">
        <f t="shared" si="1"/>
        <v>-9</v>
      </c>
    </row>
    <row r="6" spans="3:10" ht="19.5" customHeight="1">
      <c r="C6" s="14" t="s">
        <v>6</v>
      </c>
      <c r="D6" s="103">
        <v>114.9</v>
      </c>
      <c r="E6" s="54">
        <v>85.4</v>
      </c>
      <c r="F6" s="15">
        <f t="shared" si="2"/>
        <v>29.5</v>
      </c>
      <c r="H6" s="34"/>
      <c r="I6" s="34">
        <f t="shared" si="0"/>
        <v>14.599999999999994</v>
      </c>
      <c r="J6" s="34">
        <f t="shared" si="1"/>
        <v>-14.599999999999994</v>
      </c>
    </row>
    <row r="7" spans="3:10" ht="19.5" customHeight="1">
      <c r="C7" s="18" t="s">
        <v>1</v>
      </c>
      <c r="D7" s="187">
        <v>127.4</v>
      </c>
      <c r="E7" s="32">
        <v>82.4</v>
      </c>
      <c r="F7" s="15">
        <f t="shared" si="2"/>
        <v>45</v>
      </c>
      <c r="H7" s="34"/>
      <c r="I7" s="34">
        <f t="shared" si="0"/>
        <v>17.599999999999994</v>
      </c>
      <c r="J7" s="34">
        <f t="shared" si="1"/>
        <v>-17.599999999999994</v>
      </c>
    </row>
    <row r="8" spans="3:10" ht="19.5" customHeight="1">
      <c r="C8" s="14" t="s">
        <v>4</v>
      </c>
      <c r="D8" s="71">
        <v>116.5</v>
      </c>
      <c r="E8" s="54">
        <v>70.4</v>
      </c>
      <c r="F8" s="15">
        <f t="shared" si="2"/>
        <v>46.099999999999994</v>
      </c>
      <c r="H8" s="34"/>
      <c r="I8" s="34">
        <f t="shared" si="0"/>
        <v>29.599999999999994</v>
      </c>
      <c r="J8" s="34">
        <f t="shared" si="1"/>
        <v>-29.599999999999994</v>
      </c>
    </row>
    <row r="9" spans="3:10" ht="19.5" customHeight="1">
      <c r="C9" s="14" t="s">
        <v>14</v>
      </c>
      <c r="D9" s="71">
        <v>124.2</v>
      </c>
      <c r="E9" s="54">
        <v>88.5</v>
      </c>
      <c r="F9" s="15">
        <f t="shared" si="2"/>
        <v>35.7</v>
      </c>
      <c r="H9" s="34"/>
      <c r="I9" s="34">
        <f t="shared" si="0"/>
        <v>11.5</v>
      </c>
      <c r="J9" s="34">
        <f t="shared" si="1"/>
        <v>-11.5</v>
      </c>
    </row>
    <row r="10" spans="3:10" ht="19.5" customHeight="1">
      <c r="C10" s="14" t="s">
        <v>7</v>
      </c>
      <c r="D10" s="71">
        <v>113</v>
      </c>
      <c r="E10" s="54">
        <v>80.8</v>
      </c>
      <c r="F10" s="15">
        <f t="shared" si="2"/>
        <v>32.2</v>
      </c>
      <c r="H10" s="34"/>
      <c r="I10" s="34">
        <f t="shared" si="0"/>
        <v>19.200000000000003</v>
      </c>
      <c r="J10" s="34">
        <f t="shared" si="1"/>
        <v>-19.200000000000003</v>
      </c>
    </row>
    <row r="11" spans="3:10" ht="19.5" customHeight="1">
      <c r="C11" s="14" t="s">
        <v>8</v>
      </c>
      <c r="D11" s="103">
        <v>115.7</v>
      </c>
      <c r="E11" s="54">
        <v>74.2</v>
      </c>
      <c r="F11" s="15">
        <f t="shared" si="2"/>
        <v>41.5</v>
      </c>
      <c r="H11" s="34"/>
      <c r="I11" s="34">
        <f t="shared" si="0"/>
        <v>25.799999999999997</v>
      </c>
      <c r="J11" s="34">
        <f t="shared" si="1"/>
        <v>-25.799999999999997</v>
      </c>
    </row>
    <row r="12" spans="3:10" ht="19.5" customHeight="1">
      <c r="C12" s="14" t="s">
        <v>3</v>
      </c>
      <c r="D12" s="71">
        <v>97.5</v>
      </c>
      <c r="E12" s="54">
        <v>83.7</v>
      </c>
      <c r="F12" s="15">
        <f t="shared" si="2"/>
        <v>13.799999999999997</v>
      </c>
      <c r="H12" s="34"/>
      <c r="I12" s="34">
        <f t="shared" si="0"/>
        <v>16.299999999999997</v>
      </c>
      <c r="J12" s="34">
        <f t="shared" si="1"/>
        <v>-16.299999999999997</v>
      </c>
    </row>
    <row r="13" spans="3:10" ht="19.5" customHeight="1">
      <c r="C13" s="14" t="s">
        <v>11</v>
      </c>
      <c r="D13" s="71">
        <v>111.9</v>
      </c>
      <c r="E13" s="54">
        <v>85.9</v>
      </c>
      <c r="F13" s="15">
        <f t="shared" si="2"/>
        <v>26</v>
      </c>
      <c r="H13" s="34"/>
      <c r="I13" s="34">
        <f t="shared" si="0"/>
        <v>14.099999999999994</v>
      </c>
      <c r="J13" s="34">
        <f t="shared" si="1"/>
        <v>-14.099999999999994</v>
      </c>
    </row>
    <row r="14" spans="3:10" ht="19.5" customHeight="1">
      <c r="C14" s="14" t="s">
        <v>5</v>
      </c>
      <c r="D14" s="103">
        <v>127.6</v>
      </c>
      <c r="E14" s="54">
        <v>63.1</v>
      </c>
      <c r="F14" s="15">
        <f t="shared" si="2"/>
        <v>64.5</v>
      </c>
      <c r="H14" s="34"/>
      <c r="I14" s="34">
        <f t="shared" si="0"/>
        <v>36.9</v>
      </c>
      <c r="J14" s="34">
        <f t="shared" si="1"/>
        <v>-36.9</v>
      </c>
    </row>
    <row r="15" spans="3:10" ht="19.5" customHeight="1">
      <c r="C15" s="14" t="s">
        <v>53</v>
      </c>
      <c r="D15" s="71">
        <v>113</v>
      </c>
      <c r="E15" s="54">
        <v>85.9</v>
      </c>
      <c r="F15" s="15">
        <f t="shared" si="2"/>
        <v>27.099999999999994</v>
      </c>
      <c r="H15" s="34"/>
      <c r="I15" s="34">
        <f t="shared" si="0"/>
        <v>14.099999999999994</v>
      </c>
      <c r="J15" s="34">
        <f t="shared" si="1"/>
        <v>-14.099999999999994</v>
      </c>
    </row>
    <row r="16" spans="3:10" ht="19.5" customHeight="1">
      <c r="C16" s="14" t="s">
        <v>10</v>
      </c>
      <c r="D16" s="103">
        <v>126.3</v>
      </c>
      <c r="E16" s="54">
        <v>80.3</v>
      </c>
      <c r="F16" s="15">
        <f t="shared" si="2"/>
        <v>46</v>
      </c>
      <c r="H16" s="34"/>
      <c r="I16" s="34">
        <f t="shared" si="0"/>
        <v>19.700000000000003</v>
      </c>
      <c r="J16" s="34">
        <f t="shared" si="1"/>
        <v>-19.700000000000003</v>
      </c>
    </row>
    <row r="17" ht="19.5" customHeight="1"/>
    <row r="18" ht="19.5" customHeight="1"/>
    <row r="19" ht="19.5" customHeight="1"/>
    <row r="20" spans="9:10" ht="19.5" customHeight="1">
      <c r="I20" s="14" t="s">
        <v>17</v>
      </c>
      <c r="J20" s="34">
        <v>17.1</v>
      </c>
    </row>
    <row r="21" spans="9:10" ht="19.5" customHeight="1">
      <c r="I21" s="14" t="s">
        <v>2</v>
      </c>
      <c r="J21" s="34">
        <v>6.599999999999994</v>
      </c>
    </row>
    <row r="22" spans="9:10" ht="19.5" customHeight="1">
      <c r="I22" s="14" t="s">
        <v>12</v>
      </c>
      <c r="J22" s="34">
        <v>6.3</v>
      </c>
    </row>
    <row r="23" spans="9:10" ht="19.5" customHeight="1">
      <c r="I23" s="14" t="s">
        <v>14</v>
      </c>
      <c r="J23" s="34">
        <v>2.0999999999999943</v>
      </c>
    </row>
    <row r="24" spans="9:11" ht="19.5" customHeight="1">
      <c r="I24" s="14" t="s">
        <v>10</v>
      </c>
      <c r="J24" s="34">
        <v>-3.5</v>
      </c>
      <c r="K24" s="2"/>
    </row>
    <row r="25" spans="9:11" ht="19.5" customHeight="1">
      <c r="I25" s="14" t="s">
        <v>53</v>
      </c>
      <c r="J25" s="34">
        <v>-5.2</v>
      </c>
      <c r="K25" s="2"/>
    </row>
    <row r="26" spans="9:11" ht="19.5" customHeight="1">
      <c r="I26" s="14" t="s">
        <v>11</v>
      </c>
      <c r="J26" s="34">
        <v>-5.5</v>
      </c>
      <c r="K26" s="2"/>
    </row>
    <row r="27" spans="9:11" ht="19.5" customHeight="1">
      <c r="I27" s="14" t="s">
        <v>7</v>
      </c>
      <c r="J27" s="34">
        <v>-5.900000000000006</v>
      </c>
      <c r="K27" s="3"/>
    </row>
    <row r="28" spans="9:11" ht="19.5" customHeight="1">
      <c r="I28" s="14" t="s">
        <v>6</v>
      </c>
      <c r="J28" s="34">
        <v>-9.100000000000009</v>
      </c>
      <c r="K28" s="2"/>
    </row>
    <row r="29" spans="9:11" ht="19.5" customHeight="1">
      <c r="I29" s="18" t="s">
        <v>1</v>
      </c>
      <c r="J29" s="34">
        <v>-9.3</v>
      </c>
      <c r="K29" s="2"/>
    </row>
    <row r="30" spans="9:11" ht="19.5" customHeight="1">
      <c r="I30" s="14" t="s">
        <v>3</v>
      </c>
      <c r="J30" s="34">
        <v>-13.6</v>
      </c>
      <c r="K30" s="2"/>
    </row>
    <row r="31" spans="9:11" ht="19.5" customHeight="1">
      <c r="I31" s="14" t="s">
        <v>8</v>
      </c>
      <c r="J31" s="34">
        <v>-17.9</v>
      </c>
      <c r="K31" s="2"/>
    </row>
    <row r="32" spans="9:11" ht="19.5" customHeight="1">
      <c r="I32" s="14" t="s">
        <v>5</v>
      </c>
      <c r="J32" s="34">
        <v>-20.1</v>
      </c>
      <c r="K32" s="2"/>
    </row>
    <row r="33" spans="9:11" ht="19.5" customHeight="1">
      <c r="I33" s="14" t="s">
        <v>4</v>
      </c>
      <c r="J33" s="34">
        <v>-27.8</v>
      </c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1:11" ht="15.75">
      <c r="A41">
        <f>100-H41</f>
        <v>-11.799999999999997</v>
      </c>
      <c r="B41" s="34">
        <f>100-G41</f>
        <v>-27.599999999999994</v>
      </c>
      <c r="C41" s="14" t="s">
        <v>5</v>
      </c>
      <c r="D41" s="103">
        <v>127.6</v>
      </c>
      <c r="E41" s="28">
        <v>1</v>
      </c>
      <c r="F41" s="14" t="s">
        <v>5</v>
      </c>
      <c r="G41" s="103">
        <v>127.6</v>
      </c>
      <c r="H41" s="128">
        <v>111.8</v>
      </c>
      <c r="I41" s="14" t="s">
        <v>17</v>
      </c>
      <c r="J41" s="54">
        <v>97.7</v>
      </c>
      <c r="K41">
        <v>1</v>
      </c>
    </row>
    <row r="42" spans="2:11" ht="15.75">
      <c r="B42" s="34">
        <f aca="true" t="shared" si="3" ref="B42:B54">100-G42</f>
        <v>-27.400000000000006</v>
      </c>
      <c r="C42" s="18" t="s">
        <v>1</v>
      </c>
      <c r="D42" s="187">
        <v>127.4</v>
      </c>
      <c r="E42" s="28">
        <v>2</v>
      </c>
      <c r="F42" s="18" t="s">
        <v>1</v>
      </c>
      <c r="G42" s="187">
        <v>127.4</v>
      </c>
      <c r="H42" s="128">
        <v>111.8</v>
      </c>
      <c r="I42" s="14" t="s">
        <v>2</v>
      </c>
      <c r="J42" s="54">
        <v>94.5</v>
      </c>
      <c r="K42">
        <v>2</v>
      </c>
    </row>
    <row r="43" spans="2:11" ht="15.75">
      <c r="B43" s="34">
        <f t="shared" si="3"/>
        <v>-26.299999999999997</v>
      </c>
      <c r="C43" s="14" t="s">
        <v>10</v>
      </c>
      <c r="D43" s="103">
        <v>126.3</v>
      </c>
      <c r="E43" s="28">
        <v>3</v>
      </c>
      <c r="F43" s="14" t="s">
        <v>10</v>
      </c>
      <c r="G43" s="103">
        <v>126.3</v>
      </c>
      <c r="H43" s="128">
        <v>111.8</v>
      </c>
      <c r="I43" s="14" t="s">
        <v>12</v>
      </c>
      <c r="J43" s="54">
        <v>91</v>
      </c>
      <c r="K43">
        <v>3</v>
      </c>
    </row>
    <row r="44" spans="2:11" ht="31.5">
      <c r="B44" s="34">
        <f t="shared" si="3"/>
        <v>-24.200000000000003</v>
      </c>
      <c r="C44" s="14" t="s">
        <v>14</v>
      </c>
      <c r="D44" s="71">
        <v>124.2</v>
      </c>
      <c r="E44" s="28">
        <v>4</v>
      </c>
      <c r="F44" s="14" t="s">
        <v>14</v>
      </c>
      <c r="G44" s="71">
        <v>124.2</v>
      </c>
      <c r="H44" s="128">
        <v>111.8</v>
      </c>
      <c r="I44" s="14" t="s">
        <v>14</v>
      </c>
      <c r="J44" s="54">
        <v>88.5</v>
      </c>
      <c r="K44">
        <v>4</v>
      </c>
    </row>
    <row r="45" spans="2:11" ht="15.75">
      <c r="B45" s="34">
        <f t="shared" si="3"/>
        <v>-23.599999999999994</v>
      </c>
      <c r="C45" s="14" t="s">
        <v>12</v>
      </c>
      <c r="D45" s="71">
        <v>123.6</v>
      </c>
      <c r="E45" s="28">
        <v>5</v>
      </c>
      <c r="F45" s="14" t="s">
        <v>12</v>
      </c>
      <c r="G45" s="71">
        <v>123.6</v>
      </c>
      <c r="H45" s="128">
        <v>111.8</v>
      </c>
      <c r="I45" s="14" t="s">
        <v>11</v>
      </c>
      <c r="J45" s="54">
        <v>85.9</v>
      </c>
      <c r="K45">
        <v>5</v>
      </c>
    </row>
    <row r="46" spans="2:11" ht="15.75">
      <c r="B46" s="34">
        <f t="shared" si="3"/>
        <v>-18.400000000000006</v>
      </c>
      <c r="C46" s="14" t="s">
        <v>17</v>
      </c>
      <c r="D46" s="71">
        <v>118.4</v>
      </c>
      <c r="E46" s="28">
        <v>6</v>
      </c>
      <c r="F46" s="14" t="s">
        <v>17</v>
      </c>
      <c r="G46" s="71">
        <v>118.4</v>
      </c>
      <c r="H46" s="128">
        <v>111.8</v>
      </c>
      <c r="I46" s="14" t="s">
        <v>53</v>
      </c>
      <c r="J46" s="54">
        <v>85.9</v>
      </c>
      <c r="K46">
        <v>5</v>
      </c>
    </row>
    <row r="47" spans="2:11" ht="15.75">
      <c r="B47" s="34">
        <f t="shared" si="3"/>
        <v>-16.5</v>
      </c>
      <c r="C47" s="14" t="s">
        <v>4</v>
      </c>
      <c r="D47" s="71">
        <v>116.5</v>
      </c>
      <c r="E47" s="28">
        <v>7</v>
      </c>
      <c r="F47" s="14" t="s">
        <v>4</v>
      </c>
      <c r="G47" s="71">
        <v>116.5</v>
      </c>
      <c r="H47" s="128">
        <v>111.8</v>
      </c>
      <c r="I47" s="14" t="s">
        <v>6</v>
      </c>
      <c r="J47" s="54">
        <v>85.4</v>
      </c>
      <c r="K47">
        <v>6</v>
      </c>
    </row>
    <row r="48" spans="2:11" ht="12.75" customHeight="1">
      <c r="B48" s="34">
        <f t="shared" si="3"/>
        <v>-15.700000000000003</v>
      </c>
      <c r="C48" s="14" t="s">
        <v>8</v>
      </c>
      <c r="D48" s="103">
        <v>115.7</v>
      </c>
      <c r="E48" s="28">
        <v>8</v>
      </c>
      <c r="F48" s="14" t="s">
        <v>8</v>
      </c>
      <c r="G48" s="103">
        <v>115.7</v>
      </c>
      <c r="H48" s="128">
        <v>111.8</v>
      </c>
      <c r="I48" s="14" t="s">
        <v>3</v>
      </c>
      <c r="J48" s="54">
        <v>83.7</v>
      </c>
      <c r="K48">
        <v>7</v>
      </c>
    </row>
    <row r="49" spans="2:11" ht="15.75">
      <c r="B49" s="34">
        <f t="shared" si="3"/>
        <v>-14.900000000000006</v>
      </c>
      <c r="C49" s="14" t="s">
        <v>6</v>
      </c>
      <c r="D49" s="103">
        <v>114.9</v>
      </c>
      <c r="E49" s="28">
        <v>9</v>
      </c>
      <c r="F49" s="14" t="s">
        <v>6</v>
      </c>
      <c r="G49" s="103">
        <v>114.9</v>
      </c>
      <c r="H49" s="128">
        <v>111.8</v>
      </c>
      <c r="I49" s="18" t="s">
        <v>1</v>
      </c>
      <c r="J49" s="32">
        <v>82.4</v>
      </c>
      <c r="K49">
        <v>8</v>
      </c>
    </row>
    <row r="50" spans="2:11" ht="12.75" customHeight="1">
      <c r="B50" s="34">
        <f t="shared" si="3"/>
        <v>-14.799999999999997</v>
      </c>
      <c r="C50" s="14" t="s">
        <v>2</v>
      </c>
      <c r="D50" s="71">
        <v>114.8</v>
      </c>
      <c r="E50" s="28">
        <v>10</v>
      </c>
      <c r="F50" s="14" t="s">
        <v>2</v>
      </c>
      <c r="G50" s="71">
        <v>114.8</v>
      </c>
      <c r="H50" s="128">
        <v>111.8</v>
      </c>
      <c r="I50" s="14" t="s">
        <v>7</v>
      </c>
      <c r="J50" s="54">
        <v>80.8</v>
      </c>
      <c r="K50">
        <v>9</v>
      </c>
    </row>
    <row r="51" spans="2:11" ht="15.75">
      <c r="B51" s="34">
        <f t="shared" si="3"/>
        <v>-13</v>
      </c>
      <c r="C51" s="14" t="s">
        <v>7</v>
      </c>
      <c r="D51" s="71">
        <v>113</v>
      </c>
      <c r="E51" s="28">
        <v>11</v>
      </c>
      <c r="F51" s="14" t="s">
        <v>7</v>
      </c>
      <c r="G51" s="71">
        <v>113</v>
      </c>
      <c r="H51" s="128">
        <v>111.8</v>
      </c>
      <c r="I51" s="14" t="s">
        <v>10</v>
      </c>
      <c r="J51" s="54">
        <v>80.3</v>
      </c>
      <c r="K51">
        <v>10</v>
      </c>
    </row>
    <row r="52" spans="2:11" ht="15.75">
      <c r="B52" s="34">
        <f t="shared" si="3"/>
        <v>-13</v>
      </c>
      <c r="C52" s="14" t="s">
        <v>53</v>
      </c>
      <c r="D52" s="71">
        <v>113</v>
      </c>
      <c r="E52" s="28">
        <v>11</v>
      </c>
      <c r="F52" s="14" t="s">
        <v>53</v>
      </c>
      <c r="G52" s="71">
        <v>113</v>
      </c>
      <c r="H52" s="128">
        <v>111.8</v>
      </c>
      <c r="I52" s="14" t="s">
        <v>8</v>
      </c>
      <c r="J52" s="54">
        <v>74.2</v>
      </c>
      <c r="K52">
        <v>11</v>
      </c>
    </row>
    <row r="53" spans="2:11" ht="15.75">
      <c r="B53" s="34">
        <f t="shared" si="3"/>
        <v>-11.900000000000006</v>
      </c>
      <c r="C53" s="14" t="s">
        <v>11</v>
      </c>
      <c r="D53" s="71">
        <v>111.9</v>
      </c>
      <c r="E53" s="28">
        <v>12</v>
      </c>
      <c r="F53" s="14" t="s">
        <v>11</v>
      </c>
      <c r="G53" s="71">
        <v>111.9</v>
      </c>
      <c r="H53" s="128">
        <v>111.8</v>
      </c>
      <c r="I53" s="14" t="s">
        <v>4</v>
      </c>
      <c r="J53" s="54">
        <v>70.4</v>
      </c>
      <c r="K53">
        <v>12</v>
      </c>
    </row>
    <row r="54" spans="2:11" ht="12.75" customHeight="1">
      <c r="B54" s="34">
        <f t="shared" si="3"/>
        <v>2.5</v>
      </c>
      <c r="C54" s="14" t="s">
        <v>3</v>
      </c>
      <c r="D54" s="71">
        <v>97.5</v>
      </c>
      <c r="E54" s="28">
        <v>13</v>
      </c>
      <c r="F54" s="14" t="s">
        <v>3</v>
      </c>
      <c r="G54" s="71">
        <v>97.5</v>
      </c>
      <c r="H54" s="128">
        <v>111.8</v>
      </c>
      <c r="I54" s="14" t="s">
        <v>5</v>
      </c>
      <c r="J54" s="54">
        <v>63.1</v>
      </c>
      <c r="K54">
        <v>13</v>
      </c>
    </row>
    <row r="55" spans="3:10" ht="12.75">
      <c r="C55" s="28"/>
      <c r="D55" s="28"/>
      <c r="E55" s="28"/>
      <c r="H55" s="28"/>
      <c r="I55" s="28"/>
      <c r="J55" s="28"/>
    </row>
    <row r="58" spans="3:5" ht="15.75">
      <c r="C58" s="64"/>
      <c r="D58" s="127"/>
      <c r="E58" s="34"/>
    </row>
    <row r="59" spans="3:5" ht="15.75">
      <c r="C59" s="14"/>
      <c r="D59" s="120"/>
      <c r="E59" s="34"/>
    </row>
    <row r="60" spans="3:5" ht="15.75">
      <c r="C60" s="14"/>
      <c r="D60" s="69"/>
      <c r="E60" s="34"/>
    </row>
    <row r="61" spans="3:5" ht="15.75">
      <c r="C61" s="14"/>
      <c r="D61" s="69"/>
      <c r="E61" s="34"/>
    </row>
    <row r="62" spans="3:5" ht="15.75">
      <c r="C62" s="14"/>
      <c r="D62" s="69"/>
      <c r="E62" s="34"/>
    </row>
    <row r="63" spans="3:5" ht="15.75">
      <c r="C63" s="14"/>
      <c r="D63" s="70"/>
      <c r="E63" s="34"/>
    </row>
    <row r="64" spans="3:5" ht="15.75">
      <c r="C64" s="14"/>
      <c r="D64" s="69"/>
      <c r="E64" s="34"/>
    </row>
    <row r="65" spans="3:5" ht="15.75">
      <c r="C65" s="14"/>
      <c r="D65" s="69"/>
      <c r="E65" s="34"/>
    </row>
    <row r="66" spans="3:5" ht="15.75">
      <c r="C66" s="14"/>
      <c r="D66" s="69"/>
      <c r="E66" s="34"/>
    </row>
    <row r="67" spans="3:5" ht="15.75">
      <c r="C67" s="14"/>
      <c r="D67" s="121"/>
      <c r="E67" s="34"/>
    </row>
    <row r="68" spans="3:5" ht="15.75">
      <c r="C68" s="14"/>
      <c r="D68" s="69"/>
      <c r="E68" s="34"/>
    </row>
    <row r="69" spans="3:5" ht="15.75">
      <c r="C69" s="14"/>
      <c r="D69" s="69"/>
      <c r="E69" s="34"/>
    </row>
    <row r="70" spans="3:5" ht="15.75">
      <c r="C70" s="14"/>
      <c r="D70" s="69"/>
      <c r="E70" s="34"/>
    </row>
    <row r="71" spans="3:5" ht="15.75">
      <c r="C71" s="18"/>
      <c r="D71" s="72"/>
      <c r="E71" s="34"/>
    </row>
    <row r="72" spans="3:4" ht="12.75">
      <c r="C72" s="11"/>
      <c r="D72" s="1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&amp;R12</oddHeader>
  </headerFooter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0">
      <selection activeCell="I40" sqref="I40:J54"/>
    </sheetView>
  </sheetViews>
  <sheetFormatPr defaultColWidth="9.33203125" defaultRowHeight="12.75"/>
  <cols>
    <col min="3" max="3" width="20.5" style="0" customWidth="1"/>
    <col min="4" max="4" width="15.5" style="0" customWidth="1"/>
    <col min="5" max="5" width="15.66015625" style="0" customWidth="1"/>
    <col min="6" max="6" width="15.33203125" style="0" customWidth="1"/>
    <col min="9" max="9" width="24.66015625" style="0" customWidth="1"/>
  </cols>
  <sheetData>
    <row r="1" spans="1:14" ht="33.75" customHeight="1">
      <c r="A1" s="215" t="s">
        <v>94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63.75" customHeight="1">
      <c r="A2" s="1"/>
      <c r="B2" s="1"/>
      <c r="C2" s="11"/>
      <c r="D2" s="53" t="s">
        <v>106</v>
      </c>
      <c r="E2" s="53" t="s">
        <v>107</v>
      </c>
      <c r="F2" s="12" t="s">
        <v>102</v>
      </c>
    </row>
    <row r="3" spans="3:10" ht="19.5" customHeight="1">
      <c r="C3" s="14" t="s">
        <v>2</v>
      </c>
      <c r="D3" s="54">
        <v>107</v>
      </c>
      <c r="E3" s="54">
        <v>95.2</v>
      </c>
      <c r="F3" s="15">
        <f>D3-E3</f>
        <v>11.799999999999997</v>
      </c>
      <c r="H3" s="34"/>
      <c r="I3" s="34">
        <f aca="true" t="shared" si="0" ref="I3:I16">100-E3</f>
        <v>4.799999999999997</v>
      </c>
      <c r="J3" s="34">
        <f aca="true" t="shared" si="1" ref="J3:J16">H3-I3</f>
        <v>-4.799999999999997</v>
      </c>
    </row>
    <row r="4" spans="3:10" ht="19.5" customHeight="1">
      <c r="C4" s="14" t="s">
        <v>17</v>
      </c>
      <c r="D4" s="54">
        <v>104.3</v>
      </c>
      <c r="E4" s="54">
        <v>97.1</v>
      </c>
      <c r="F4" s="15">
        <f aca="true" t="shared" si="2" ref="F4:F16">D4-E4</f>
        <v>7.200000000000003</v>
      </c>
      <c r="H4" s="34"/>
      <c r="I4" s="34">
        <f t="shared" si="0"/>
        <v>2.9000000000000057</v>
      </c>
      <c r="J4" s="34">
        <f t="shared" si="1"/>
        <v>-2.9000000000000057</v>
      </c>
    </row>
    <row r="5" spans="3:10" ht="19.5" customHeight="1">
      <c r="C5" s="14" t="s">
        <v>12</v>
      </c>
      <c r="D5" s="54">
        <v>98.7</v>
      </c>
      <c r="E5" s="54">
        <v>86.2</v>
      </c>
      <c r="F5" s="15">
        <f t="shared" si="2"/>
        <v>12.5</v>
      </c>
      <c r="H5" s="34"/>
      <c r="I5" s="34">
        <f t="shared" si="0"/>
        <v>13.799999999999997</v>
      </c>
      <c r="J5" s="34">
        <f t="shared" si="1"/>
        <v>-13.799999999999997</v>
      </c>
    </row>
    <row r="6" spans="3:10" ht="19.5" customHeight="1">
      <c r="C6" s="14" t="s">
        <v>6</v>
      </c>
      <c r="D6" s="54">
        <v>108.4</v>
      </c>
      <c r="E6" s="54">
        <v>90.5</v>
      </c>
      <c r="F6" s="15">
        <f t="shared" si="2"/>
        <v>17.900000000000006</v>
      </c>
      <c r="H6" s="34"/>
      <c r="I6" s="34">
        <f t="shared" si="0"/>
        <v>9.5</v>
      </c>
      <c r="J6" s="34">
        <f t="shared" si="1"/>
        <v>-9.5</v>
      </c>
    </row>
    <row r="7" spans="3:10" ht="19.5" customHeight="1">
      <c r="C7" s="18" t="s">
        <v>1</v>
      </c>
      <c r="D7" s="32">
        <v>99.4</v>
      </c>
      <c r="E7" s="32">
        <v>96.5</v>
      </c>
      <c r="F7" s="15">
        <f t="shared" si="2"/>
        <v>2.9000000000000057</v>
      </c>
      <c r="H7" s="34"/>
      <c r="I7" s="34">
        <f t="shared" si="0"/>
        <v>3.5</v>
      </c>
      <c r="J7" s="34">
        <f t="shared" si="1"/>
        <v>-3.5</v>
      </c>
    </row>
    <row r="8" spans="3:10" ht="19.5" customHeight="1">
      <c r="C8" s="14" t="s">
        <v>4</v>
      </c>
      <c r="D8" s="54">
        <v>102</v>
      </c>
      <c r="E8" s="54">
        <v>92</v>
      </c>
      <c r="F8" s="15">
        <f t="shared" si="2"/>
        <v>10</v>
      </c>
      <c r="H8" s="34"/>
      <c r="I8" s="34">
        <f t="shared" si="0"/>
        <v>8</v>
      </c>
      <c r="J8" s="34">
        <f t="shared" si="1"/>
        <v>-8</v>
      </c>
    </row>
    <row r="9" spans="3:10" ht="19.5" customHeight="1">
      <c r="C9" s="14" t="s">
        <v>14</v>
      </c>
      <c r="D9" s="54">
        <v>102.6</v>
      </c>
      <c r="E9" s="54">
        <v>90.2</v>
      </c>
      <c r="F9" s="15">
        <f t="shared" si="2"/>
        <v>12.399999999999991</v>
      </c>
      <c r="H9" s="34"/>
      <c r="I9" s="34">
        <f t="shared" si="0"/>
        <v>9.799999999999997</v>
      </c>
      <c r="J9" s="34">
        <f t="shared" si="1"/>
        <v>-9.799999999999997</v>
      </c>
    </row>
    <row r="10" spans="3:10" ht="19.5" customHeight="1">
      <c r="C10" s="14" t="s">
        <v>7</v>
      </c>
      <c r="D10" s="54">
        <v>95.5</v>
      </c>
      <c r="E10" s="54">
        <v>100.1</v>
      </c>
      <c r="F10" s="15">
        <f t="shared" si="2"/>
        <v>-4.599999999999994</v>
      </c>
      <c r="H10" s="34"/>
      <c r="I10" s="34">
        <f t="shared" si="0"/>
        <v>-0.09999999999999432</v>
      </c>
      <c r="J10" s="34">
        <f t="shared" si="1"/>
        <v>0.09999999999999432</v>
      </c>
    </row>
    <row r="11" spans="3:10" ht="19.5" customHeight="1">
      <c r="C11" s="14" t="s">
        <v>8</v>
      </c>
      <c r="D11" s="54">
        <v>97.8</v>
      </c>
      <c r="E11" s="54">
        <v>94</v>
      </c>
      <c r="F11" s="15">
        <f t="shared" si="2"/>
        <v>3.799999999999997</v>
      </c>
      <c r="H11" s="34"/>
      <c r="I11" s="34">
        <f t="shared" si="0"/>
        <v>6</v>
      </c>
      <c r="J11" s="34">
        <f t="shared" si="1"/>
        <v>-6</v>
      </c>
    </row>
    <row r="12" spans="3:10" ht="19.5" customHeight="1">
      <c r="C12" s="14" t="s">
        <v>3</v>
      </c>
      <c r="D12" s="54">
        <v>117.7</v>
      </c>
      <c r="E12" s="54">
        <v>88.9</v>
      </c>
      <c r="F12" s="15">
        <f t="shared" si="2"/>
        <v>28.799999999999997</v>
      </c>
      <c r="H12" s="34"/>
      <c r="I12" s="34">
        <f t="shared" si="0"/>
        <v>11.099999999999994</v>
      </c>
      <c r="J12" s="34">
        <f t="shared" si="1"/>
        <v>-11.099999999999994</v>
      </c>
    </row>
    <row r="13" spans="3:10" ht="19.5" customHeight="1">
      <c r="C13" s="14" t="s">
        <v>11</v>
      </c>
      <c r="D13" s="54">
        <v>96.4</v>
      </c>
      <c r="E13" s="54">
        <v>91.6</v>
      </c>
      <c r="F13" s="15">
        <f t="shared" si="2"/>
        <v>4.800000000000011</v>
      </c>
      <c r="H13" s="34"/>
      <c r="I13" s="34">
        <f t="shared" si="0"/>
        <v>8.400000000000006</v>
      </c>
      <c r="J13" s="34">
        <f t="shared" si="1"/>
        <v>-8.400000000000006</v>
      </c>
    </row>
    <row r="14" spans="3:10" ht="19.5" customHeight="1">
      <c r="C14" s="14" t="s">
        <v>5</v>
      </c>
      <c r="D14" s="54">
        <v>98.9</v>
      </c>
      <c r="E14" s="54">
        <v>92.4</v>
      </c>
      <c r="F14" s="15">
        <f t="shared" si="2"/>
        <v>6.5</v>
      </c>
      <c r="H14" s="34"/>
      <c r="I14" s="34">
        <f t="shared" si="0"/>
        <v>7.599999999999994</v>
      </c>
      <c r="J14" s="34">
        <f t="shared" si="1"/>
        <v>-7.599999999999994</v>
      </c>
    </row>
    <row r="15" spans="3:10" ht="19.5" customHeight="1">
      <c r="C15" s="14" t="s">
        <v>53</v>
      </c>
      <c r="D15" s="54">
        <v>100.1</v>
      </c>
      <c r="E15" s="54">
        <v>99.6</v>
      </c>
      <c r="F15" s="15">
        <f t="shared" si="2"/>
        <v>0.5</v>
      </c>
      <c r="H15" s="34"/>
      <c r="I15" s="34">
        <f t="shared" si="0"/>
        <v>0.4000000000000057</v>
      </c>
      <c r="J15" s="34">
        <f t="shared" si="1"/>
        <v>-0.4000000000000057</v>
      </c>
    </row>
    <row r="16" spans="3:10" ht="19.5" customHeight="1">
      <c r="C16" s="14" t="s">
        <v>10</v>
      </c>
      <c r="D16" s="54">
        <v>101.4</v>
      </c>
      <c r="E16" s="54">
        <v>97</v>
      </c>
      <c r="F16" s="15">
        <f t="shared" si="2"/>
        <v>4.400000000000006</v>
      </c>
      <c r="H16" s="34"/>
      <c r="I16" s="34">
        <f t="shared" si="0"/>
        <v>3</v>
      </c>
      <c r="J16" s="34">
        <f t="shared" si="1"/>
        <v>-3</v>
      </c>
    </row>
    <row r="17" ht="19.5" customHeight="1"/>
    <row r="18" ht="19.5" customHeight="1"/>
    <row r="19" ht="19.5" customHeight="1"/>
    <row r="20" spans="9:10" ht="19.5" customHeight="1">
      <c r="I20" s="14" t="s">
        <v>17</v>
      </c>
      <c r="J20" s="34">
        <v>17.1</v>
      </c>
    </row>
    <row r="21" spans="9:10" ht="19.5" customHeight="1">
      <c r="I21" s="14" t="s">
        <v>2</v>
      </c>
      <c r="J21" s="34">
        <v>6.599999999999994</v>
      </c>
    </row>
    <row r="22" spans="9:10" ht="19.5" customHeight="1">
      <c r="I22" s="14" t="s">
        <v>12</v>
      </c>
      <c r="J22" s="34">
        <v>6.3</v>
      </c>
    </row>
    <row r="23" spans="9:10" ht="19.5" customHeight="1">
      <c r="I23" s="14" t="s">
        <v>14</v>
      </c>
      <c r="J23" s="34">
        <v>2.0999999999999943</v>
      </c>
    </row>
    <row r="24" spans="9:11" ht="19.5" customHeight="1">
      <c r="I24" s="14" t="s">
        <v>10</v>
      </c>
      <c r="J24" s="34">
        <v>-3.5</v>
      </c>
      <c r="K24" s="2"/>
    </row>
    <row r="25" spans="9:11" ht="19.5" customHeight="1">
      <c r="I25" s="14" t="s">
        <v>53</v>
      </c>
      <c r="J25" s="34">
        <v>-5.2</v>
      </c>
      <c r="K25" s="2"/>
    </row>
    <row r="26" spans="9:11" ht="19.5" customHeight="1">
      <c r="I26" s="14" t="s">
        <v>11</v>
      </c>
      <c r="J26" s="34">
        <v>-5.5</v>
      </c>
      <c r="K26" s="2"/>
    </row>
    <row r="27" spans="9:11" ht="19.5" customHeight="1">
      <c r="I27" s="14" t="s">
        <v>7</v>
      </c>
      <c r="J27" s="34">
        <v>-5.900000000000006</v>
      </c>
      <c r="K27" s="3"/>
    </row>
    <row r="28" spans="9:11" ht="19.5" customHeight="1">
      <c r="I28" s="14" t="s">
        <v>6</v>
      </c>
      <c r="J28" s="34">
        <v>-9.100000000000009</v>
      </c>
      <c r="K28" s="2"/>
    </row>
    <row r="29" spans="9:11" ht="19.5" customHeight="1">
      <c r="I29" s="18" t="s">
        <v>1</v>
      </c>
      <c r="J29" s="34">
        <v>-9.3</v>
      </c>
      <c r="K29" s="2"/>
    </row>
    <row r="30" spans="9:11" ht="19.5" customHeight="1">
      <c r="I30" s="14" t="s">
        <v>3</v>
      </c>
      <c r="J30" s="34">
        <v>-13.6</v>
      </c>
      <c r="K30" s="2"/>
    </row>
    <row r="31" spans="9:11" ht="19.5" customHeight="1">
      <c r="I31" s="14" t="s">
        <v>8</v>
      </c>
      <c r="J31" s="34">
        <v>-17.9</v>
      </c>
      <c r="K31" s="2"/>
    </row>
    <row r="32" spans="9:11" ht="19.5" customHeight="1">
      <c r="I32" s="14" t="s">
        <v>5</v>
      </c>
      <c r="J32" s="34">
        <v>-20.1</v>
      </c>
      <c r="K32" s="2"/>
    </row>
    <row r="33" spans="9:11" ht="19.5" customHeight="1">
      <c r="I33" s="14" t="s">
        <v>4</v>
      </c>
      <c r="J33" s="34">
        <v>-27.8</v>
      </c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1:11" ht="31.5">
      <c r="A41">
        <f>100-H41</f>
        <v>-4.099999999999994</v>
      </c>
      <c r="B41" s="34">
        <f>100-G41</f>
        <v>-17.700000000000003</v>
      </c>
      <c r="C41" s="14" t="s">
        <v>3</v>
      </c>
      <c r="D41" s="54">
        <v>117.7</v>
      </c>
      <c r="E41" s="28">
        <v>1</v>
      </c>
      <c r="F41" s="14" t="s">
        <v>3</v>
      </c>
      <c r="G41" s="54">
        <v>117.7</v>
      </c>
      <c r="H41" s="128">
        <v>104.1</v>
      </c>
      <c r="I41" s="14" t="s">
        <v>7</v>
      </c>
      <c r="J41" s="54">
        <v>100.1</v>
      </c>
      <c r="K41">
        <v>1</v>
      </c>
    </row>
    <row r="42" spans="2:11" ht="15.75">
      <c r="B42" s="34">
        <f aca="true" t="shared" si="3" ref="B42:B54">100-G42</f>
        <v>-8.400000000000006</v>
      </c>
      <c r="C42" s="14" t="s">
        <v>6</v>
      </c>
      <c r="D42" s="54">
        <v>108.4</v>
      </c>
      <c r="E42" s="28">
        <v>2</v>
      </c>
      <c r="F42" s="14" t="s">
        <v>6</v>
      </c>
      <c r="G42" s="54">
        <v>108.4</v>
      </c>
      <c r="H42" s="128">
        <v>104.1</v>
      </c>
      <c r="I42" s="14" t="s">
        <v>53</v>
      </c>
      <c r="J42" s="54">
        <v>99.6</v>
      </c>
      <c r="K42">
        <v>2</v>
      </c>
    </row>
    <row r="43" spans="2:11" ht="31.5">
      <c r="B43" s="34">
        <f t="shared" si="3"/>
        <v>-7</v>
      </c>
      <c r="C43" s="14" t="s">
        <v>2</v>
      </c>
      <c r="D43" s="54">
        <v>107</v>
      </c>
      <c r="E43" s="28">
        <v>3</v>
      </c>
      <c r="F43" s="14" t="s">
        <v>2</v>
      </c>
      <c r="G43" s="54">
        <v>107</v>
      </c>
      <c r="H43" s="128">
        <v>104.1</v>
      </c>
      <c r="I43" s="14" t="s">
        <v>17</v>
      </c>
      <c r="J43" s="54">
        <v>97.1</v>
      </c>
      <c r="K43">
        <v>3</v>
      </c>
    </row>
    <row r="44" spans="2:11" ht="15.75">
      <c r="B44" s="34">
        <f t="shared" si="3"/>
        <v>-4.299999999999997</v>
      </c>
      <c r="C44" s="14" t="s">
        <v>17</v>
      </c>
      <c r="D44" s="54">
        <v>104.3</v>
      </c>
      <c r="E44" s="28">
        <v>4</v>
      </c>
      <c r="F44" s="14" t="s">
        <v>17</v>
      </c>
      <c r="G44" s="54">
        <v>104.3</v>
      </c>
      <c r="H44" s="128">
        <v>104.1</v>
      </c>
      <c r="I44" s="14" t="s">
        <v>10</v>
      </c>
      <c r="J44" s="54">
        <v>97</v>
      </c>
      <c r="K44">
        <v>4</v>
      </c>
    </row>
    <row r="45" spans="2:11" ht="31.5">
      <c r="B45" s="34">
        <f t="shared" si="3"/>
        <v>-2.5999999999999943</v>
      </c>
      <c r="C45" s="14" t="s">
        <v>14</v>
      </c>
      <c r="D45" s="54">
        <v>102.6</v>
      </c>
      <c r="E45" s="28">
        <v>5</v>
      </c>
      <c r="F45" s="14" t="s">
        <v>14</v>
      </c>
      <c r="G45" s="54">
        <v>102.6</v>
      </c>
      <c r="H45" s="128">
        <v>104.1</v>
      </c>
      <c r="I45" s="18" t="s">
        <v>1</v>
      </c>
      <c r="J45" s="32">
        <v>96.5</v>
      </c>
      <c r="K45">
        <v>5</v>
      </c>
    </row>
    <row r="46" spans="2:11" ht="15.75">
      <c r="B46" s="34">
        <f t="shared" si="3"/>
        <v>-2</v>
      </c>
      <c r="C46" s="14" t="s">
        <v>4</v>
      </c>
      <c r="D46" s="54">
        <v>102</v>
      </c>
      <c r="E46" s="28">
        <v>6</v>
      </c>
      <c r="F46" s="14" t="s">
        <v>4</v>
      </c>
      <c r="G46" s="54">
        <v>102</v>
      </c>
      <c r="H46" s="128">
        <v>104.1</v>
      </c>
      <c r="I46" s="14" t="s">
        <v>2</v>
      </c>
      <c r="J46" s="54">
        <v>95.2</v>
      </c>
      <c r="K46">
        <v>6</v>
      </c>
    </row>
    <row r="47" spans="2:11" ht="31.5">
      <c r="B47" s="34">
        <f t="shared" si="3"/>
        <v>-1.4000000000000057</v>
      </c>
      <c r="C47" s="14" t="s">
        <v>10</v>
      </c>
      <c r="D47" s="54">
        <v>101.4</v>
      </c>
      <c r="E47" s="28">
        <v>7</v>
      </c>
      <c r="F47" s="14" t="s">
        <v>10</v>
      </c>
      <c r="G47" s="54">
        <v>101.4</v>
      </c>
      <c r="H47" s="128">
        <v>104.1</v>
      </c>
      <c r="I47" s="14" t="s">
        <v>8</v>
      </c>
      <c r="J47" s="54">
        <v>94</v>
      </c>
      <c r="K47">
        <v>7</v>
      </c>
    </row>
    <row r="48" spans="2:11" ht="12.75" customHeight="1">
      <c r="B48" s="34">
        <f t="shared" si="3"/>
        <v>-0.09999999999999432</v>
      </c>
      <c r="C48" s="14" t="s">
        <v>53</v>
      </c>
      <c r="D48" s="54">
        <v>100.1</v>
      </c>
      <c r="E48" s="28">
        <v>8</v>
      </c>
      <c r="F48" s="14" t="s">
        <v>53</v>
      </c>
      <c r="G48" s="54">
        <v>100.1</v>
      </c>
      <c r="H48" s="128">
        <v>104.1</v>
      </c>
      <c r="I48" s="14" t="s">
        <v>5</v>
      </c>
      <c r="J48" s="54">
        <v>92.4</v>
      </c>
      <c r="K48">
        <v>8</v>
      </c>
    </row>
    <row r="49" spans="2:11" ht="15.75">
      <c r="B49" s="34">
        <f t="shared" si="3"/>
        <v>0.5999999999999943</v>
      </c>
      <c r="C49" s="18" t="s">
        <v>1</v>
      </c>
      <c r="D49" s="32">
        <v>99.4</v>
      </c>
      <c r="E49" s="28">
        <v>9</v>
      </c>
      <c r="F49" s="18" t="s">
        <v>1</v>
      </c>
      <c r="G49" s="32">
        <v>99.4</v>
      </c>
      <c r="H49" s="128">
        <v>104.1</v>
      </c>
      <c r="I49" s="14" t="s">
        <v>4</v>
      </c>
      <c r="J49" s="54">
        <v>92</v>
      </c>
      <c r="K49">
        <v>8</v>
      </c>
    </row>
    <row r="50" spans="2:11" ht="12.75" customHeight="1">
      <c r="B50" s="34">
        <f t="shared" si="3"/>
        <v>1.0999999999999943</v>
      </c>
      <c r="C50" s="14" t="s">
        <v>5</v>
      </c>
      <c r="D50" s="54">
        <v>98.9</v>
      </c>
      <c r="E50" s="28">
        <v>10</v>
      </c>
      <c r="F50" s="14" t="s">
        <v>5</v>
      </c>
      <c r="G50" s="54">
        <v>98.9</v>
      </c>
      <c r="H50" s="128">
        <v>104.1</v>
      </c>
      <c r="I50" s="14" t="s">
        <v>11</v>
      </c>
      <c r="J50" s="54">
        <v>91.6</v>
      </c>
      <c r="K50">
        <v>9</v>
      </c>
    </row>
    <row r="51" spans="2:11" ht="15.75">
      <c r="B51" s="34">
        <f t="shared" si="3"/>
        <v>1.2999999999999972</v>
      </c>
      <c r="C51" s="14" t="s">
        <v>12</v>
      </c>
      <c r="D51" s="54">
        <v>98.7</v>
      </c>
      <c r="E51" s="28">
        <v>11</v>
      </c>
      <c r="F51" s="14" t="s">
        <v>12</v>
      </c>
      <c r="G51" s="54">
        <v>98.7</v>
      </c>
      <c r="H51" s="128">
        <v>104.1</v>
      </c>
      <c r="I51" s="14" t="s">
        <v>6</v>
      </c>
      <c r="J51" s="54">
        <v>90.5</v>
      </c>
      <c r="K51">
        <v>10</v>
      </c>
    </row>
    <row r="52" spans="2:11" ht="31.5">
      <c r="B52" s="34">
        <f t="shared" si="3"/>
        <v>2.200000000000003</v>
      </c>
      <c r="C52" s="14" t="s">
        <v>8</v>
      </c>
      <c r="D52" s="54">
        <v>97.8</v>
      </c>
      <c r="E52" s="28">
        <v>12</v>
      </c>
      <c r="F52" s="14" t="s">
        <v>8</v>
      </c>
      <c r="G52" s="54">
        <v>97.8</v>
      </c>
      <c r="H52" s="128">
        <v>104.1</v>
      </c>
      <c r="I52" s="14" t="s">
        <v>14</v>
      </c>
      <c r="J52" s="54">
        <v>90.2</v>
      </c>
      <c r="K52">
        <v>11</v>
      </c>
    </row>
    <row r="53" spans="2:11" ht="15.75">
      <c r="B53" s="34">
        <f t="shared" si="3"/>
        <v>3.5999999999999943</v>
      </c>
      <c r="C53" s="14" t="s">
        <v>11</v>
      </c>
      <c r="D53" s="54">
        <v>96.4</v>
      </c>
      <c r="E53" s="28">
        <v>13</v>
      </c>
      <c r="F53" s="14" t="s">
        <v>11</v>
      </c>
      <c r="G53" s="54">
        <v>96.4</v>
      </c>
      <c r="H53" s="128">
        <v>104.1</v>
      </c>
      <c r="I53" s="14" t="s">
        <v>3</v>
      </c>
      <c r="J53" s="54">
        <v>88.9</v>
      </c>
      <c r="K53">
        <v>12</v>
      </c>
    </row>
    <row r="54" spans="2:11" ht="12.75" customHeight="1">
      <c r="B54" s="34">
        <f t="shared" si="3"/>
        <v>4.5</v>
      </c>
      <c r="C54" s="14" t="s">
        <v>7</v>
      </c>
      <c r="D54" s="54">
        <v>95.5</v>
      </c>
      <c r="E54" s="28">
        <v>14</v>
      </c>
      <c r="F54" s="14" t="s">
        <v>7</v>
      </c>
      <c r="G54" s="54">
        <v>95.5</v>
      </c>
      <c r="H54" s="128">
        <v>104.1</v>
      </c>
      <c r="I54" s="14" t="s">
        <v>12</v>
      </c>
      <c r="J54" s="54">
        <v>86.2</v>
      </c>
      <c r="K54">
        <v>13</v>
      </c>
    </row>
    <row r="55" spans="3:10" ht="12.75">
      <c r="C55" s="28"/>
      <c r="D55" s="28"/>
      <c r="E55" s="28"/>
      <c r="H55" s="28"/>
      <c r="I55" s="28"/>
      <c r="J55" s="28"/>
    </row>
    <row r="58" spans="3:5" ht="15.75">
      <c r="C58" s="64"/>
      <c r="D58" s="127"/>
      <c r="E58" s="34"/>
    </row>
    <row r="59" spans="3:5" ht="15.75">
      <c r="C59" s="14"/>
      <c r="D59" s="120"/>
      <c r="E59" s="34"/>
    </row>
    <row r="60" spans="3:5" ht="15.75">
      <c r="C60" s="14"/>
      <c r="D60" s="69"/>
      <c r="E60" s="34"/>
    </row>
    <row r="61" spans="3:5" ht="15.75">
      <c r="C61" s="14"/>
      <c r="D61" s="69"/>
      <c r="E61" s="34"/>
    </row>
    <row r="62" spans="3:5" ht="15.75">
      <c r="C62" s="14"/>
      <c r="D62" s="69"/>
      <c r="E62" s="34"/>
    </row>
    <row r="63" spans="3:5" ht="15.75">
      <c r="C63" s="14"/>
      <c r="D63" s="70"/>
      <c r="E63" s="34"/>
    </row>
    <row r="64" spans="3:5" ht="15.75">
      <c r="C64" s="14"/>
      <c r="D64" s="69"/>
      <c r="E64" s="34"/>
    </row>
    <row r="65" spans="3:5" ht="15.75">
      <c r="C65" s="14"/>
      <c r="D65" s="69"/>
      <c r="E65" s="34"/>
    </row>
    <row r="66" spans="3:5" ht="15.75">
      <c r="C66" s="14"/>
      <c r="D66" s="69"/>
      <c r="E66" s="34"/>
    </row>
    <row r="67" spans="3:5" ht="15.75">
      <c r="C67" s="14"/>
      <c r="D67" s="121"/>
      <c r="E67" s="34"/>
    </row>
    <row r="68" spans="3:5" ht="15.75">
      <c r="C68" s="14"/>
      <c r="D68" s="69"/>
      <c r="E68" s="34"/>
    </row>
    <row r="69" spans="3:5" ht="15.75">
      <c r="C69" s="14"/>
      <c r="D69" s="69"/>
      <c r="E69" s="34"/>
    </row>
    <row r="70" spans="3:5" ht="15.75">
      <c r="C70" s="14"/>
      <c r="D70" s="69"/>
      <c r="E70" s="34"/>
    </row>
    <row r="71" spans="3:5" ht="15.75">
      <c r="C71" s="18"/>
      <c r="D71" s="72"/>
      <c r="E71" s="34"/>
    </row>
    <row r="72" spans="3:4" ht="12.75">
      <c r="C72" s="11"/>
      <c r="D72" s="1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&amp;R13</oddHeader>
  </headerFooter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H1" sqref="H1"/>
    </sheetView>
  </sheetViews>
  <sheetFormatPr defaultColWidth="9.33203125" defaultRowHeight="12.75"/>
  <cols>
    <col min="1" max="1" width="24.33203125" style="0" customWidth="1"/>
    <col min="2" max="2" width="10" style="0" customWidth="1"/>
    <col min="3" max="3" width="13" style="0" customWidth="1"/>
    <col min="4" max="5" width="12.16015625" style="0" customWidth="1"/>
    <col min="6" max="6" width="11.66015625" style="0" customWidth="1"/>
    <col min="7" max="8" width="11.5" style="0" customWidth="1"/>
    <col min="14" max="14" width="20.16015625" style="0" customWidth="1"/>
    <col min="15" max="15" width="18" style="0" customWidth="1"/>
  </cols>
  <sheetData>
    <row r="1" spans="1:7" ht="39.75" customHeight="1">
      <c r="A1" s="209" t="s">
        <v>42</v>
      </c>
      <c r="B1" s="209"/>
      <c r="C1" s="210"/>
      <c r="D1" s="210"/>
      <c r="E1" s="210"/>
      <c r="F1" s="210"/>
      <c r="G1" s="210"/>
    </row>
    <row r="2" spans="1:10" ht="146.25" customHeight="1">
      <c r="A2" s="198" t="s">
        <v>15</v>
      </c>
      <c r="B2" s="199"/>
      <c r="C2" s="200" t="s">
        <v>73</v>
      </c>
      <c r="D2" s="200" t="s">
        <v>54</v>
      </c>
      <c r="E2" s="200" t="s">
        <v>133</v>
      </c>
      <c r="F2" s="200" t="s">
        <v>55</v>
      </c>
      <c r="G2" s="200" t="s">
        <v>56</v>
      </c>
      <c r="J2" t="s">
        <v>134</v>
      </c>
    </row>
    <row r="3" spans="1:7" ht="18.75">
      <c r="A3" s="211" t="s">
        <v>2</v>
      </c>
      <c r="B3" s="17">
        <v>2010</v>
      </c>
      <c r="C3" s="83">
        <v>12</v>
      </c>
      <c r="D3" s="83">
        <v>13</v>
      </c>
      <c r="E3" s="9">
        <v>10</v>
      </c>
      <c r="F3" s="83">
        <v>13</v>
      </c>
      <c r="G3" s="83">
        <v>13</v>
      </c>
    </row>
    <row r="4" spans="1:7" ht="15.75">
      <c r="A4" s="212"/>
      <c r="B4" s="24">
        <v>2009</v>
      </c>
      <c r="C4" s="84">
        <v>9</v>
      </c>
      <c r="D4" s="84">
        <v>1</v>
      </c>
      <c r="E4" s="84">
        <v>10</v>
      </c>
      <c r="F4" s="84">
        <v>3</v>
      </c>
      <c r="G4" s="84">
        <v>10</v>
      </c>
    </row>
    <row r="5" spans="1:7" ht="18.75">
      <c r="A5" s="211" t="s">
        <v>17</v>
      </c>
      <c r="B5" s="17">
        <v>2010</v>
      </c>
      <c r="C5" s="83">
        <v>1</v>
      </c>
      <c r="D5" s="83">
        <v>11</v>
      </c>
      <c r="E5" s="9">
        <v>4</v>
      </c>
      <c r="F5" s="83">
        <v>12</v>
      </c>
      <c r="G5" s="83">
        <v>1</v>
      </c>
    </row>
    <row r="6" spans="1:7" ht="15.75">
      <c r="A6" s="212"/>
      <c r="B6" s="24">
        <v>2009</v>
      </c>
      <c r="C6" s="84">
        <v>7</v>
      </c>
      <c r="D6" s="84">
        <v>14</v>
      </c>
      <c r="E6" s="201">
        <v>6</v>
      </c>
      <c r="F6" s="84">
        <v>14</v>
      </c>
      <c r="G6" s="84">
        <v>4</v>
      </c>
    </row>
    <row r="7" spans="1:7" ht="18.75">
      <c r="A7" s="211" t="s">
        <v>12</v>
      </c>
      <c r="B7" s="17">
        <v>2010</v>
      </c>
      <c r="C7" s="83">
        <v>2</v>
      </c>
      <c r="D7" s="83">
        <v>1</v>
      </c>
      <c r="E7" s="9">
        <v>6</v>
      </c>
      <c r="F7" s="83">
        <v>3</v>
      </c>
      <c r="G7" s="83">
        <v>4</v>
      </c>
    </row>
    <row r="8" spans="1:7" ht="15.75">
      <c r="A8" s="212"/>
      <c r="B8" s="24">
        <v>2009</v>
      </c>
      <c r="C8" s="84">
        <v>6</v>
      </c>
      <c r="D8" s="84">
        <v>5</v>
      </c>
      <c r="E8" s="201">
        <v>9</v>
      </c>
      <c r="F8" s="84">
        <v>5</v>
      </c>
      <c r="G8" s="84">
        <v>5</v>
      </c>
    </row>
    <row r="9" spans="1:7" ht="18.75">
      <c r="A9" s="211" t="s">
        <v>6</v>
      </c>
      <c r="B9" s="17">
        <v>2010</v>
      </c>
      <c r="C9" s="83">
        <v>7</v>
      </c>
      <c r="D9" s="83">
        <v>3</v>
      </c>
      <c r="E9" s="9">
        <v>1</v>
      </c>
      <c r="F9" s="83">
        <v>6</v>
      </c>
      <c r="G9" s="83">
        <v>7</v>
      </c>
    </row>
    <row r="10" spans="1:7" ht="15.75">
      <c r="A10" s="212"/>
      <c r="B10" s="24">
        <v>2009</v>
      </c>
      <c r="C10" s="84">
        <v>5</v>
      </c>
      <c r="D10" s="84">
        <v>3</v>
      </c>
      <c r="E10" s="201">
        <v>1</v>
      </c>
      <c r="F10" s="84">
        <v>1</v>
      </c>
      <c r="G10" s="84">
        <v>9</v>
      </c>
    </row>
    <row r="11" spans="1:19" s="202" customFormat="1" ht="18.75">
      <c r="A11" s="213" t="s">
        <v>1</v>
      </c>
      <c r="B11" s="17">
        <v>2010</v>
      </c>
      <c r="C11" s="114">
        <v>9</v>
      </c>
      <c r="D11" s="114">
        <v>4</v>
      </c>
      <c r="E11" s="10">
        <v>3</v>
      </c>
      <c r="F11" s="114">
        <v>8</v>
      </c>
      <c r="G11" s="114">
        <v>6</v>
      </c>
      <c r="N11" s="203"/>
      <c r="O11" s="203"/>
      <c r="P11" s="203"/>
      <c r="Q11" s="203"/>
      <c r="R11" s="203"/>
      <c r="S11" s="203"/>
    </row>
    <row r="12" spans="1:19" s="202" customFormat="1" ht="15.75">
      <c r="A12" s="214"/>
      <c r="B12" s="24">
        <v>2009</v>
      </c>
      <c r="C12" s="108">
        <v>1</v>
      </c>
      <c r="D12" s="108">
        <v>7</v>
      </c>
      <c r="E12" s="204">
        <v>3</v>
      </c>
      <c r="F12" s="108">
        <v>7</v>
      </c>
      <c r="G12" s="108">
        <v>14</v>
      </c>
      <c r="N12" s="203"/>
      <c r="O12" s="203"/>
      <c r="P12" s="203"/>
      <c r="Q12" s="203"/>
      <c r="R12" s="203"/>
      <c r="S12" s="203"/>
    </row>
    <row r="13" spans="1:19" ht="18.75">
      <c r="A13" s="211" t="s">
        <v>4</v>
      </c>
      <c r="B13" s="17">
        <v>2010</v>
      </c>
      <c r="C13" s="83">
        <v>11</v>
      </c>
      <c r="D13" s="83">
        <v>5</v>
      </c>
      <c r="E13" s="9">
        <v>7</v>
      </c>
      <c r="F13" s="83">
        <v>5</v>
      </c>
      <c r="G13" s="83">
        <v>5</v>
      </c>
      <c r="N13" s="5"/>
      <c r="O13" s="5"/>
      <c r="P13" s="5"/>
      <c r="Q13" s="5"/>
      <c r="R13" s="5"/>
      <c r="S13" s="5"/>
    </row>
    <row r="14" spans="1:19" ht="15.75">
      <c r="A14" s="212"/>
      <c r="B14" s="24">
        <v>2009</v>
      </c>
      <c r="C14" s="84">
        <v>5</v>
      </c>
      <c r="D14" s="84">
        <v>6</v>
      </c>
      <c r="E14" s="201">
        <v>5</v>
      </c>
      <c r="F14" s="84">
        <v>9</v>
      </c>
      <c r="G14" s="84">
        <v>2</v>
      </c>
      <c r="N14" s="5"/>
      <c r="O14" s="5"/>
      <c r="P14" s="5"/>
      <c r="Q14" s="5"/>
      <c r="R14" s="5"/>
      <c r="S14" s="5"/>
    </row>
    <row r="15" spans="1:19" ht="18.75">
      <c r="A15" s="211" t="s">
        <v>14</v>
      </c>
      <c r="B15" s="17">
        <v>2010</v>
      </c>
      <c r="C15" s="83">
        <v>7</v>
      </c>
      <c r="D15" s="83">
        <v>6</v>
      </c>
      <c r="E15" s="9">
        <v>5</v>
      </c>
      <c r="F15" s="83">
        <v>10</v>
      </c>
      <c r="G15" s="83">
        <v>11</v>
      </c>
      <c r="N15" s="5"/>
      <c r="O15" s="5"/>
      <c r="P15" s="5"/>
      <c r="Q15" s="5"/>
      <c r="R15" s="5"/>
      <c r="S15" s="5"/>
    </row>
    <row r="16" spans="1:19" ht="15.75">
      <c r="A16" s="212"/>
      <c r="B16" s="24">
        <v>2009</v>
      </c>
      <c r="C16" s="84">
        <v>10</v>
      </c>
      <c r="D16" s="84">
        <v>8</v>
      </c>
      <c r="E16" s="201">
        <v>4</v>
      </c>
      <c r="F16" s="84">
        <v>8</v>
      </c>
      <c r="G16" s="84">
        <v>13</v>
      </c>
      <c r="N16" s="5"/>
      <c r="O16" s="5"/>
      <c r="P16" s="5"/>
      <c r="Q16" s="5"/>
      <c r="R16" s="5"/>
      <c r="S16" s="5"/>
    </row>
    <row r="17" spans="1:18" ht="18.75">
      <c r="A17" s="211" t="s">
        <v>7</v>
      </c>
      <c r="B17" s="17">
        <v>2010</v>
      </c>
      <c r="C17" s="83">
        <v>10</v>
      </c>
      <c r="D17" s="83">
        <v>4</v>
      </c>
      <c r="E17" s="9">
        <v>2</v>
      </c>
      <c r="F17" s="83">
        <v>9</v>
      </c>
      <c r="G17" s="83">
        <v>9</v>
      </c>
      <c r="N17" s="203"/>
      <c r="O17" s="203"/>
      <c r="P17" s="203"/>
      <c r="Q17" s="203"/>
      <c r="R17" s="203"/>
    </row>
    <row r="18" spans="1:18" ht="15.75">
      <c r="A18" s="212"/>
      <c r="B18" s="24">
        <v>2009</v>
      </c>
      <c r="C18" s="84">
        <v>11</v>
      </c>
      <c r="D18" s="84">
        <v>9</v>
      </c>
      <c r="E18" s="201">
        <v>2</v>
      </c>
      <c r="F18" s="84">
        <v>13</v>
      </c>
      <c r="G18" s="84">
        <v>1</v>
      </c>
      <c r="N18" s="203"/>
      <c r="O18" s="203"/>
      <c r="P18" s="203"/>
      <c r="Q18" s="203"/>
      <c r="R18" s="203"/>
    </row>
    <row r="19" spans="1:18" ht="18.75">
      <c r="A19" s="211" t="s">
        <v>8</v>
      </c>
      <c r="B19" s="17">
        <v>2010</v>
      </c>
      <c r="C19" s="83">
        <v>5</v>
      </c>
      <c r="D19" s="83">
        <v>8</v>
      </c>
      <c r="E19" s="9">
        <v>9</v>
      </c>
      <c r="F19" s="83">
        <v>7</v>
      </c>
      <c r="G19" s="83">
        <v>8</v>
      </c>
      <c r="N19" s="5"/>
      <c r="O19" s="5"/>
      <c r="P19" s="5"/>
      <c r="Q19" s="5"/>
      <c r="R19" s="5"/>
    </row>
    <row r="20" spans="1:18" ht="15.75">
      <c r="A20" s="212"/>
      <c r="B20" s="24">
        <v>2009</v>
      </c>
      <c r="C20" s="84">
        <v>13</v>
      </c>
      <c r="D20" s="84">
        <v>11</v>
      </c>
      <c r="E20" s="201">
        <v>8</v>
      </c>
      <c r="F20" s="84">
        <v>11</v>
      </c>
      <c r="G20" s="84">
        <v>7</v>
      </c>
      <c r="N20" s="5"/>
      <c r="O20" s="5"/>
      <c r="P20" s="5"/>
      <c r="Q20" s="5"/>
      <c r="R20" s="5"/>
    </row>
    <row r="21" spans="1:18" ht="18.75">
      <c r="A21" s="211" t="s">
        <v>3</v>
      </c>
      <c r="B21" s="17">
        <v>2010</v>
      </c>
      <c r="C21" s="83">
        <v>6</v>
      </c>
      <c r="D21" s="83">
        <v>7</v>
      </c>
      <c r="E21" s="9">
        <v>14</v>
      </c>
      <c r="F21" s="83">
        <v>11</v>
      </c>
      <c r="G21" s="83">
        <v>10</v>
      </c>
      <c r="N21" s="5"/>
      <c r="O21" s="5"/>
      <c r="P21" s="5"/>
      <c r="Q21" s="5"/>
      <c r="R21" s="5"/>
    </row>
    <row r="22" spans="1:18" ht="15.75">
      <c r="A22" s="212"/>
      <c r="B22" s="24">
        <v>2009</v>
      </c>
      <c r="C22" s="84">
        <v>8</v>
      </c>
      <c r="D22" s="84">
        <v>4</v>
      </c>
      <c r="E22" s="201">
        <v>14</v>
      </c>
      <c r="F22" s="84">
        <v>4</v>
      </c>
      <c r="G22" s="84">
        <v>11</v>
      </c>
      <c r="N22" s="5"/>
      <c r="O22" s="5"/>
      <c r="P22" s="5"/>
      <c r="Q22" s="5"/>
      <c r="R22" s="5"/>
    </row>
    <row r="23" spans="1:18" ht="18.75">
      <c r="A23" s="211" t="s">
        <v>11</v>
      </c>
      <c r="B23" s="17">
        <v>2010</v>
      </c>
      <c r="C23" s="83">
        <v>4</v>
      </c>
      <c r="D23" s="83">
        <v>12</v>
      </c>
      <c r="E23" s="9">
        <v>13</v>
      </c>
      <c r="F23" s="83">
        <v>8</v>
      </c>
      <c r="G23" s="83">
        <v>12</v>
      </c>
      <c r="N23" s="5"/>
      <c r="O23" s="5"/>
      <c r="P23" s="5"/>
      <c r="Q23" s="5"/>
      <c r="R23" s="5"/>
    </row>
    <row r="24" spans="1:18" ht="15.75">
      <c r="A24" s="212"/>
      <c r="B24" s="24">
        <v>2009</v>
      </c>
      <c r="C24" s="84">
        <v>4</v>
      </c>
      <c r="D24" s="84">
        <v>13</v>
      </c>
      <c r="E24" s="201">
        <v>13</v>
      </c>
      <c r="F24" s="84">
        <v>12</v>
      </c>
      <c r="G24" s="84">
        <v>6</v>
      </c>
      <c r="N24" s="5"/>
      <c r="O24" s="5"/>
      <c r="P24" s="5"/>
      <c r="Q24" s="5"/>
      <c r="R24" s="5"/>
    </row>
    <row r="25" spans="1:18" ht="18.75">
      <c r="A25" s="211" t="s">
        <v>5</v>
      </c>
      <c r="B25" s="17">
        <v>2010</v>
      </c>
      <c r="C25" s="83">
        <v>13</v>
      </c>
      <c r="D25" s="83">
        <v>10</v>
      </c>
      <c r="E25" s="9">
        <v>11</v>
      </c>
      <c r="F25" s="83">
        <v>4</v>
      </c>
      <c r="G25" s="83">
        <v>14</v>
      </c>
      <c r="N25" s="5"/>
      <c r="O25" s="5"/>
      <c r="P25" s="5"/>
      <c r="Q25" s="5"/>
      <c r="R25" s="5"/>
    </row>
    <row r="26" spans="1:18" ht="15.75">
      <c r="A26" s="212"/>
      <c r="B26" s="24">
        <v>2009</v>
      </c>
      <c r="C26" s="84">
        <v>12</v>
      </c>
      <c r="D26" s="84">
        <v>10</v>
      </c>
      <c r="E26" s="201">
        <v>11</v>
      </c>
      <c r="F26" s="84">
        <v>10</v>
      </c>
      <c r="G26" s="84">
        <v>12</v>
      </c>
      <c r="N26" s="5"/>
      <c r="O26" s="5"/>
      <c r="P26" s="5"/>
      <c r="Q26" s="5"/>
      <c r="R26" s="5"/>
    </row>
    <row r="27" spans="1:18" ht="18.75">
      <c r="A27" s="211" t="s">
        <v>9</v>
      </c>
      <c r="B27" s="17">
        <v>2010</v>
      </c>
      <c r="C27" s="83">
        <v>8</v>
      </c>
      <c r="D27" s="83">
        <v>2</v>
      </c>
      <c r="E27" s="9">
        <v>8</v>
      </c>
      <c r="F27" s="83">
        <v>1</v>
      </c>
      <c r="G27" s="83">
        <v>2</v>
      </c>
      <c r="N27" s="5"/>
      <c r="O27" s="5"/>
      <c r="P27" s="5"/>
      <c r="Q27" s="5"/>
      <c r="R27" s="5"/>
    </row>
    <row r="28" spans="1:18" ht="15.75">
      <c r="A28" s="212"/>
      <c r="B28" s="24">
        <v>2009</v>
      </c>
      <c r="C28" s="84">
        <v>3</v>
      </c>
      <c r="D28" s="84">
        <v>2</v>
      </c>
      <c r="E28" s="201">
        <v>7</v>
      </c>
      <c r="F28" s="84">
        <v>2</v>
      </c>
      <c r="G28" s="84">
        <v>8</v>
      </c>
      <c r="N28" s="5"/>
      <c r="O28" s="5"/>
      <c r="P28" s="5"/>
      <c r="Q28" s="5"/>
      <c r="R28" s="5"/>
    </row>
    <row r="29" spans="1:18" ht="18.75">
      <c r="A29" s="211" t="s">
        <v>10</v>
      </c>
      <c r="B29" s="17">
        <v>2010</v>
      </c>
      <c r="C29" s="83">
        <v>3</v>
      </c>
      <c r="D29" s="83">
        <v>9</v>
      </c>
      <c r="E29" s="9">
        <v>12</v>
      </c>
      <c r="F29" s="83">
        <v>2</v>
      </c>
      <c r="G29" s="83">
        <v>3</v>
      </c>
      <c r="N29" s="5"/>
      <c r="O29" s="5"/>
      <c r="P29" s="5"/>
      <c r="Q29" s="5"/>
      <c r="R29" s="5"/>
    </row>
    <row r="30" spans="1:15" ht="15.75">
      <c r="A30" s="212"/>
      <c r="B30" s="24">
        <v>2009</v>
      </c>
      <c r="C30" s="84">
        <v>2</v>
      </c>
      <c r="D30" s="84">
        <v>12</v>
      </c>
      <c r="E30" s="201">
        <v>12</v>
      </c>
      <c r="F30" s="84">
        <v>6</v>
      </c>
      <c r="G30" s="84">
        <v>3</v>
      </c>
      <c r="N30" s="203"/>
      <c r="O30" s="203"/>
    </row>
    <row r="31" spans="14:15" ht="12.75">
      <c r="N31" s="5"/>
      <c r="O31" s="5"/>
    </row>
    <row r="32" spans="14:15" ht="12.75">
      <c r="N32" s="5"/>
      <c r="O32" s="5"/>
    </row>
    <row r="33" spans="14:15" ht="12.75" customHeight="1">
      <c r="N33" s="5"/>
      <c r="O33" s="5"/>
    </row>
    <row r="34" spans="14:15" ht="12.75" customHeight="1">
      <c r="N34" s="5"/>
      <c r="O34" s="5"/>
    </row>
    <row r="35" spans="14:15" ht="12.75" customHeight="1">
      <c r="N35" s="5"/>
      <c r="O35" s="5"/>
    </row>
    <row r="36" spans="14:15" ht="12.75" customHeight="1">
      <c r="N36" s="5"/>
      <c r="O36" s="5"/>
    </row>
    <row r="37" spans="14:15" ht="12.75" customHeight="1">
      <c r="N37" s="5"/>
      <c r="O37" s="5"/>
    </row>
    <row r="38" spans="14:15" ht="12.75" customHeight="1">
      <c r="N38" s="5"/>
      <c r="O38" s="5"/>
    </row>
    <row r="39" spans="14:15" ht="12.75" customHeight="1">
      <c r="N39" s="5"/>
      <c r="O39" s="5"/>
    </row>
    <row r="40" spans="14:15" ht="12.75" customHeight="1">
      <c r="N40" s="5"/>
      <c r="O40" s="5"/>
    </row>
    <row r="41" spans="14:15" ht="12.75" customHeight="1">
      <c r="N41" s="5"/>
      <c r="O41" s="5"/>
    </row>
    <row r="42" spans="14:15" ht="12.75" customHeight="1">
      <c r="N42" s="5"/>
      <c r="O42" s="5"/>
    </row>
    <row r="43" spans="14:15" ht="12.75" customHeight="1">
      <c r="N43" s="5"/>
      <c r="O43" s="5"/>
    </row>
    <row r="44" spans="14:15" ht="12.75" customHeight="1">
      <c r="N44" s="5"/>
      <c r="O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G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G2" sqref="G2"/>
    </sheetView>
  </sheetViews>
  <sheetFormatPr defaultColWidth="9.33203125" defaultRowHeight="12.75"/>
  <cols>
    <col min="1" max="1" width="7.5" style="0" customWidth="1"/>
    <col min="3" max="3" width="21.16015625" style="0" customWidth="1"/>
    <col min="4" max="4" width="19" style="0" customWidth="1"/>
    <col min="5" max="5" width="15.16015625" style="0" customWidth="1"/>
    <col min="6" max="6" width="18.66015625" style="0" customWidth="1"/>
    <col min="7" max="7" width="14.33203125" style="0" customWidth="1"/>
    <col min="8" max="8" width="8" style="0" hidden="1" customWidth="1"/>
    <col min="9" max="9" width="8" style="0" customWidth="1"/>
    <col min="10" max="10" width="19" style="0" customWidth="1"/>
    <col min="11" max="11" width="16.66015625" style="0" customWidth="1"/>
    <col min="14" max="14" width="17.66015625" style="0" customWidth="1"/>
  </cols>
  <sheetData>
    <row r="1" spans="1:15" ht="19.5" customHeight="1">
      <c r="A1" s="215" t="s">
        <v>73</v>
      </c>
      <c r="B1" s="215"/>
      <c r="C1" s="215"/>
      <c r="D1" s="215"/>
      <c r="E1" s="215"/>
      <c r="F1" s="215"/>
      <c r="G1" s="215"/>
      <c r="H1" s="215"/>
      <c r="I1" s="125"/>
      <c r="J1" s="125"/>
      <c r="K1" s="16"/>
      <c r="L1" s="16"/>
      <c r="M1" s="16"/>
      <c r="N1" s="59"/>
      <c r="O1" s="59"/>
    </row>
    <row r="2" spans="1:11" ht="72.75" customHeight="1">
      <c r="A2" s="1"/>
      <c r="B2" s="1"/>
      <c r="C2" s="11"/>
      <c r="D2" s="12" t="s">
        <v>124</v>
      </c>
      <c r="E2" s="12" t="s">
        <v>125</v>
      </c>
      <c r="F2" s="12" t="s">
        <v>22</v>
      </c>
      <c r="K2" s="33"/>
    </row>
    <row r="3" spans="3:22" ht="19.5" customHeight="1">
      <c r="C3" s="60" t="s">
        <v>2</v>
      </c>
      <c r="D3" s="54">
        <v>95.9</v>
      </c>
      <c r="E3" s="69">
        <v>102.8</v>
      </c>
      <c r="F3" s="15">
        <f aca="true" t="shared" si="0" ref="F3:F16">D3-E3</f>
        <v>-6.8999999999999915</v>
      </c>
      <c r="H3" s="132"/>
      <c r="I3" s="132"/>
      <c r="J3" s="132"/>
      <c r="L3" s="133"/>
      <c r="M3" s="133"/>
      <c r="N3" s="133"/>
      <c r="O3" s="133"/>
      <c r="P3" s="134"/>
      <c r="Q3" s="135"/>
      <c r="R3" s="133"/>
      <c r="S3" s="133"/>
      <c r="T3" s="133"/>
      <c r="U3" s="133"/>
      <c r="V3" s="133"/>
    </row>
    <row r="4" spans="3:10" ht="19.5" customHeight="1">
      <c r="C4" s="60" t="s">
        <v>17</v>
      </c>
      <c r="D4" s="54">
        <v>108.6</v>
      </c>
      <c r="E4" s="205">
        <v>103.9</v>
      </c>
      <c r="F4" s="206">
        <f t="shared" si="0"/>
        <v>4.699999999999989</v>
      </c>
      <c r="H4" s="132"/>
      <c r="I4" s="132"/>
      <c r="J4" s="132"/>
    </row>
    <row r="5" spans="3:10" ht="19.5" customHeight="1">
      <c r="C5" s="60" t="s">
        <v>12</v>
      </c>
      <c r="D5" s="54">
        <v>108.1</v>
      </c>
      <c r="E5" s="205">
        <v>105</v>
      </c>
      <c r="F5" s="206">
        <f t="shared" si="0"/>
        <v>3.0999999999999943</v>
      </c>
      <c r="H5" s="132"/>
      <c r="I5" s="132"/>
      <c r="J5" s="132"/>
    </row>
    <row r="6" spans="3:10" ht="19.5" customHeight="1">
      <c r="C6" s="60" t="s">
        <v>6</v>
      </c>
      <c r="D6" s="54">
        <v>103</v>
      </c>
      <c r="E6" s="69">
        <v>105.5</v>
      </c>
      <c r="F6" s="206">
        <f t="shared" si="0"/>
        <v>-2.5</v>
      </c>
      <c r="H6" s="132"/>
      <c r="I6" s="132"/>
      <c r="J6" s="132"/>
    </row>
    <row r="7" spans="3:10" ht="19.5" customHeight="1">
      <c r="C7" s="61" t="s">
        <v>1</v>
      </c>
      <c r="D7" s="32">
        <v>100.5</v>
      </c>
      <c r="E7" s="72">
        <v>107.3</v>
      </c>
      <c r="F7" s="20">
        <f t="shared" si="0"/>
        <v>-6.799999999999997</v>
      </c>
      <c r="H7" s="132"/>
      <c r="I7" s="132"/>
      <c r="J7" s="132"/>
    </row>
    <row r="8" spans="3:10" ht="19.5" customHeight="1">
      <c r="C8" s="60" t="s">
        <v>4</v>
      </c>
      <c r="D8" s="54">
        <v>96.3</v>
      </c>
      <c r="E8" s="69">
        <v>105.5</v>
      </c>
      <c r="F8" s="15">
        <f t="shared" si="0"/>
        <v>-9.200000000000003</v>
      </c>
      <c r="H8" s="132"/>
      <c r="I8" s="132"/>
      <c r="J8" s="132"/>
    </row>
    <row r="9" spans="3:10" ht="19.5" customHeight="1">
      <c r="C9" s="60" t="s">
        <v>14</v>
      </c>
      <c r="D9" s="54">
        <v>103</v>
      </c>
      <c r="E9" s="69">
        <v>102.3</v>
      </c>
      <c r="F9" s="206">
        <f t="shared" si="0"/>
        <v>0.7000000000000028</v>
      </c>
      <c r="H9" s="132"/>
      <c r="I9" s="132"/>
      <c r="J9" s="132"/>
    </row>
    <row r="10" spans="3:10" ht="19.5" customHeight="1">
      <c r="C10" s="60" t="s">
        <v>60</v>
      </c>
      <c r="D10" s="54">
        <v>99.6</v>
      </c>
      <c r="E10" s="69">
        <v>100.7</v>
      </c>
      <c r="F10" s="15">
        <f t="shared" si="0"/>
        <v>-1.1000000000000085</v>
      </c>
      <c r="H10" s="132"/>
      <c r="I10" s="132"/>
      <c r="J10" s="132"/>
    </row>
    <row r="11" spans="3:10" ht="19.5" customHeight="1">
      <c r="C11" s="60" t="s">
        <v>61</v>
      </c>
      <c r="D11" s="54">
        <v>104</v>
      </c>
      <c r="E11" s="69">
        <v>99.8</v>
      </c>
      <c r="F11" s="206">
        <f t="shared" si="0"/>
        <v>4.200000000000003</v>
      </c>
      <c r="H11" s="132"/>
      <c r="I11" s="132"/>
      <c r="J11" s="132"/>
    </row>
    <row r="12" spans="3:10" ht="19.5" customHeight="1">
      <c r="C12" s="60" t="s">
        <v>62</v>
      </c>
      <c r="D12" s="54">
        <v>103.1</v>
      </c>
      <c r="E12" s="69">
        <v>103.5</v>
      </c>
      <c r="F12" s="206">
        <f t="shared" si="0"/>
        <v>-0.4000000000000057</v>
      </c>
      <c r="H12" s="132"/>
      <c r="I12" s="132"/>
      <c r="J12" s="132"/>
    </row>
    <row r="13" spans="3:10" ht="19.5" customHeight="1">
      <c r="C13" s="60" t="s">
        <v>63</v>
      </c>
      <c r="D13" s="54">
        <v>106.8</v>
      </c>
      <c r="E13" s="69">
        <v>105.7</v>
      </c>
      <c r="F13" s="206">
        <f t="shared" si="0"/>
        <v>1.0999999999999943</v>
      </c>
      <c r="H13" s="132"/>
      <c r="I13" s="132"/>
      <c r="J13" s="132"/>
    </row>
    <row r="14" spans="3:10" ht="19.5" customHeight="1">
      <c r="C14" s="60" t="s">
        <v>64</v>
      </c>
      <c r="D14" s="54">
        <v>90.2</v>
      </c>
      <c r="E14" s="69">
        <v>100.2</v>
      </c>
      <c r="F14" s="206">
        <f t="shared" si="0"/>
        <v>-10</v>
      </c>
      <c r="H14" s="132"/>
      <c r="I14" s="132"/>
      <c r="J14" s="132"/>
    </row>
    <row r="15" spans="3:10" ht="19.5" customHeight="1">
      <c r="C15" s="60" t="s">
        <v>9</v>
      </c>
      <c r="D15" s="54">
        <v>102.6</v>
      </c>
      <c r="E15" s="69">
        <v>105.9</v>
      </c>
      <c r="F15" s="206">
        <f t="shared" si="0"/>
        <v>-3.3000000000000114</v>
      </c>
      <c r="H15" s="136"/>
      <c r="I15" s="136"/>
      <c r="J15" s="136"/>
    </row>
    <row r="16" spans="3:10" ht="19.5" customHeight="1">
      <c r="C16" s="60" t="s">
        <v>65</v>
      </c>
      <c r="D16" s="54">
        <v>107</v>
      </c>
      <c r="E16" s="69">
        <v>106.4</v>
      </c>
      <c r="F16" s="206">
        <f t="shared" si="0"/>
        <v>0.5999999999999943</v>
      </c>
      <c r="H16" s="132"/>
      <c r="I16" s="132"/>
      <c r="J16" s="13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L24" s="2"/>
    </row>
    <row r="25" ht="19.5" customHeight="1">
      <c r="L25" s="2"/>
    </row>
    <row r="26" ht="19.5" customHeight="1">
      <c r="L26" s="2"/>
    </row>
    <row r="27" ht="19.5" customHeight="1">
      <c r="L27" s="3"/>
    </row>
    <row r="28" ht="19.5" customHeight="1">
      <c r="L28" s="2"/>
    </row>
    <row r="29" ht="19.5" customHeight="1">
      <c r="L29" s="2"/>
    </row>
    <row r="30" ht="19.5" customHeight="1">
      <c r="L30" s="2"/>
    </row>
    <row r="31" ht="19.5" customHeight="1">
      <c r="L31" s="2"/>
    </row>
    <row r="32" ht="19.5" customHeight="1">
      <c r="L32" s="2"/>
    </row>
    <row r="33" ht="19.5" customHeight="1">
      <c r="L33" s="2"/>
    </row>
    <row r="34" ht="19.5" customHeight="1">
      <c r="L34" s="2"/>
    </row>
    <row r="35" ht="19.5" customHeight="1">
      <c r="L35" s="2"/>
    </row>
    <row r="36" ht="19.5" customHeight="1">
      <c r="L36" s="2"/>
    </row>
    <row r="37" ht="19.5" customHeight="1">
      <c r="L37" s="2"/>
    </row>
    <row r="38" ht="19.5" customHeight="1">
      <c r="C38" t="s">
        <v>89</v>
      </c>
    </row>
    <row r="39" spans="4:11" ht="19.5" customHeight="1">
      <c r="D39">
        <v>2010</v>
      </c>
      <c r="E39">
        <v>2010</v>
      </c>
      <c r="G39">
        <v>2010</v>
      </c>
      <c r="K39">
        <v>2009</v>
      </c>
    </row>
    <row r="40" spans="3:16" ht="15.75">
      <c r="C40" t="s">
        <v>15</v>
      </c>
      <c r="D40" t="s">
        <v>90</v>
      </c>
      <c r="E40" s="33" t="s">
        <v>16</v>
      </c>
      <c r="F40" t="s">
        <v>15</v>
      </c>
      <c r="G40" t="s">
        <v>90</v>
      </c>
      <c r="H40" t="s">
        <v>13</v>
      </c>
      <c r="I40" t="s">
        <v>88</v>
      </c>
      <c r="J40" t="s">
        <v>15</v>
      </c>
      <c r="K40" t="s">
        <v>90</v>
      </c>
      <c r="L40" t="s">
        <v>16</v>
      </c>
      <c r="N40" s="137"/>
      <c r="O40" s="138"/>
      <c r="P40" s="33"/>
    </row>
    <row r="41" spans="3:15" ht="15.75">
      <c r="C41" s="60" t="s">
        <v>17</v>
      </c>
      <c r="D41" s="54">
        <v>108.6</v>
      </c>
      <c r="E41">
        <v>1</v>
      </c>
      <c r="F41" s="60" t="s">
        <v>17</v>
      </c>
      <c r="G41" s="54">
        <v>108.6</v>
      </c>
      <c r="H41" s="207">
        <v>108.3</v>
      </c>
      <c r="I41" s="207">
        <v>105.2</v>
      </c>
      <c r="J41" s="61" t="s">
        <v>1</v>
      </c>
      <c r="K41" s="69">
        <v>107.3</v>
      </c>
      <c r="L41">
        <v>1</v>
      </c>
      <c r="N41" s="132"/>
      <c r="O41" s="133"/>
    </row>
    <row r="42" spans="3:15" ht="15.75">
      <c r="C42" s="60" t="s">
        <v>12</v>
      </c>
      <c r="D42" s="54">
        <v>108.1</v>
      </c>
      <c r="E42">
        <v>2</v>
      </c>
      <c r="F42" s="60" t="s">
        <v>12</v>
      </c>
      <c r="G42" s="54">
        <v>108.1</v>
      </c>
      <c r="H42" s="207">
        <v>108.3</v>
      </c>
      <c r="I42" s="207">
        <v>105.2</v>
      </c>
      <c r="J42" s="60" t="s">
        <v>65</v>
      </c>
      <c r="K42" s="69">
        <v>106.4</v>
      </c>
      <c r="L42">
        <v>2</v>
      </c>
      <c r="N42" s="132"/>
      <c r="O42" s="133"/>
    </row>
    <row r="43" spans="3:15" ht="15.75">
      <c r="C43" s="60" t="s">
        <v>65</v>
      </c>
      <c r="D43" s="54">
        <v>107</v>
      </c>
      <c r="E43">
        <v>3</v>
      </c>
      <c r="F43" s="60" t="s">
        <v>65</v>
      </c>
      <c r="G43" s="54">
        <v>107</v>
      </c>
      <c r="H43" s="207">
        <v>108.3</v>
      </c>
      <c r="I43" s="207">
        <v>105.2</v>
      </c>
      <c r="J43" s="60" t="s">
        <v>9</v>
      </c>
      <c r="K43" s="69">
        <v>105.9</v>
      </c>
      <c r="L43">
        <v>3</v>
      </c>
      <c r="N43" s="132"/>
      <c r="O43" s="133"/>
    </row>
    <row r="44" spans="3:15" ht="15.75">
      <c r="C44" s="60" t="s">
        <v>63</v>
      </c>
      <c r="D44" s="54">
        <v>106.8</v>
      </c>
      <c r="E44">
        <v>4</v>
      </c>
      <c r="F44" s="60" t="s">
        <v>63</v>
      </c>
      <c r="G44" s="54">
        <v>106.8</v>
      </c>
      <c r="H44" s="207">
        <v>108.3</v>
      </c>
      <c r="I44" s="207">
        <v>105.2</v>
      </c>
      <c r="J44" s="60" t="s">
        <v>63</v>
      </c>
      <c r="K44" s="69">
        <v>105.7</v>
      </c>
      <c r="L44">
        <v>4</v>
      </c>
      <c r="N44" s="132"/>
      <c r="O44" s="133"/>
    </row>
    <row r="45" spans="3:15" ht="31.5">
      <c r="C45" s="60" t="s">
        <v>61</v>
      </c>
      <c r="D45" s="54">
        <v>104</v>
      </c>
      <c r="E45">
        <v>5</v>
      </c>
      <c r="F45" s="60" t="s">
        <v>61</v>
      </c>
      <c r="G45" s="54">
        <v>104</v>
      </c>
      <c r="H45" s="207">
        <v>108.3</v>
      </c>
      <c r="I45" s="207">
        <v>105.2</v>
      </c>
      <c r="J45" s="60" t="s">
        <v>6</v>
      </c>
      <c r="K45" s="69">
        <v>105.5</v>
      </c>
      <c r="L45">
        <v>5</v>
      </c>
      <c r="N45" s="132"/>
      <c r="O45" s="133"/>
    </row>
    <row r="46" spans="3:15" ht="15.75">
      <c r="C46" s="60" t="s">
        <v>62</v>
      </c>
      <c r="D46" s="54">
        <v>103.1</v>
      </c>
      <c r="E46">
        <v>6</v>
      </c>
      <c r="F46" s="60" t="s">
        <v>62</v>
      </c>
      <c r="G46" s="54">
        <v>103.1</v>
      </c>
      <c r="H46" s="207">
        <v>108.3</v>
      </c>
      <c r="I46" s="207">
        <v>105.2</v>
      </c>
      <c r="J46" s="60" t="s">
        <v>4</v>
      </c>
      <c r="K46" s="69">
        <v>105.5</v>
      </c>
      <c r="L46">
        <v>5</v>
      </c>
      <c r="N46" s="132"/>
      <c r="O46" s="140"/>
    </row>
    <row r="47" spans="3:15" ht="15.75">
      <c r="C47" s="60" t="s">
        <v>6</v>
      </c>
      <c r="D47" s="54">
        <v>103</v>
      </c>
      <c r="E47">
        <v>7</v>
      </c>
      <c r="F47" s="60" t="s">
        <v>6</v>
      </c>
      <c r="G47" s="54">
        <v>103</v>
      </c>
      <c r="H47" s="207">
        <v>108.3</v>
      </c>
      <c r="I47" s="207">
        <v>105.2</v>
      </c>
      <c r="J47" s="60" t="s">
        <v>12</v>
      </c>
      <c r="K47" s="205">
        <v>105</v>
      </c>
      <c r="L47">
        <v>6</v>
      </c>
      <c r="N47" s="132"/>
      <c r="O47" s="133"/>
    </row>
    <row r="48" spans="3:15" ht="15.75">
      <c r="C48" s="60" t="s">
        <v>14</v>
      </c>
      <c r="D48" s="54">
        <v>103</v>
      </c>
      <c r="E48">
        <v>7</v>
      </c>
      <c r="F48" s="60" t="s">
        <v>14</v>
      </c>
      <c r="G48" s="54">
        <v>103</v>
      </c>
      <c r="H48" s="207">
        <v>108.3</v>
      </c>
      <c r="I48" s="207">
        <v>105.2</v>
      </c>
      <c r="J48" s="60" t="s">
        <v>17</v>
      </c>
      <c r="K48" s="205">
        <v>103.9</v>
      </c>
      <c r="L48">
        <v>7</v>
      </c>
      <c r="N48" s="132"/>
      <c r="O48" s="133"/>
    </row>
    <row r="49" spans="3:15" ht="15.75">
      <c r="C49" s="60" t="s">
        <v>9</v>
      </c>
      <c r="D49" s="54">
        <v>102.6</v>
      </c>
      <c r="E49">
        <v>8</v>
      </c>
      <c r="F49" s="60" t="s">
        <v>9</v>
      </c>
      <c r="G49" s="54">
        <v>102.6</v>
      </c>
      <c r="H49" s="207">
        <v>108.3</v>
      </c>
      <c r="I49" s="207">
        <v>105.2</v>
      </c>
      <c r="J49" s="60" t="s">
        <v>62</v>
      </c>
      <c r="K49" s="69">
        <v>103.5</v>
      </c>
      <c r="L49">
        <v>8</v>
      </c>
      <c r="N49" s="132"/>
      <c r="O49" s="141"/>
    </row>
    <row r="50" spans="3:15" ht="19.5" customHeight="1">
      <c r="C50" s="61" t="s">
        <v>1</v>
      </c>
      <c r="D50" s="54">
        <v>100.5</v>
      </c>
      <c r="E50">
        <v>9</v>
      </c>
      <c r="F50" s="61" t="s">
        <v>1</v>
      </c>
      <c r="G50" s="54">
        <v>100.5</v>
      </c>
      <c r="H50" s="207">
        <v>108.3</v>
      </c>
      <c r="I50" s="207">
        <v>105.2</v>
      </c>
      <c r="J50" s="60" t="s">
        <v>2</v>
      </c>
      <c r="K50" s="69">
        <v>102.8</v>
      </c>
      <c r="L50">
        <v>9</v>
      </c>
      <c r="N50" s="132"/>
      <c r="O50" s="133"/>
    </row>
    <row r="51" spans="3:15" ht="15.75">
      <c r="C51" s="60" t="s">
        <v>60</v>
      </c>
      <c r="D51" s="54">
        <v>99.6</v>
      </c>
      <c r="E51">
        <v>10</v>
      </c>
      <c r="F51" s="60" t="s">
        <v>60</v>
      </c>
      <c r="G51" s="54">
        <v>99.6</v>
      </c>
      <c r="H51" s="207">
        <v>108.3</v>
      </c>
      <c r="I51" s="207">
        <v>105.2</v>
      </c>
      <c r="J51" s="60" t="s">
        <v>14</v>
      </c>
      <c r="K51" s="69">
        <v>102.3</v>
      </c>
      <c r="L51">
        <v>10</v>
      </c>
      <c r="N51" s="132"/>
      <c r="O51" s="134"/>
    </row>
    <row r="52" spans="3:15" ht="15.75">
      <c r="C52" s="60" t="s">
        <v>4</v>
      </c>
      <c r="D52" s="54">
        <v>96.3</v>
      </c>
      <c r="E52">
        <v>11</v>
      </c>
      <c r="F52" s="60" t="s">
        <v>4</v>
      </c>
      <c r="G52" s="54">
        <v>96.3</v>
      </c>
      <c r="H52" s="207">
        <v>108.3</v>
      </c>
      <c r="I52" s="207">
        <v>105.2</v>
      </c>
      <c r="J52" s="60" t="s">
        <v>60</v>
      </c>
      <c r="K52" s="69">
        <v>100.7</v>
      </c>
      <c r="L52">
        <v>11</v>
      </c>
      <c r="N52" s="132"/>
      <c r="O52" s="133"/>
    </row>
    <row r="53" spans="3:15" ht="15.75">
      <c r="C53" s="60" t="s">
        <v>2</v>
      </c>
      <c r="D53" s="54">
        <v>95.9</v>
      </c>
      <c r="E53">
        <v>12</v>
      </c>
      <c r="F53" s="60" t="s">
        <v>2</v>
      </c>
      <c r="G53" s="54">
        <v>95.9</v>
      </c>
      <c r="H53" s="207">
        <v>108.3</v>
      </c>
      <c r="I53" s="207">
        <v>105.2</v>
      </c>
      <c r="J53" s="60" t="s">
        <v>64</v>
      </c>
      <c r="K53" s="69">
        <v>100.2</v>
      </c>
      <c r="L53">
        <v>12</v>
      </c>
      <c r="N53" s="132"/>
      <c r="O53" s="133"/>
    </row>
    <row r="54" spans="3:15" ht="15.75">
      <c r="C54" s="60" t="s">
        <v>64</v>
      </c>
      <c r="D54" s="54">
        <v>90.2</v>
      </c>
      <c r="E54">
        <v>13</v>
      </c>
      <c r="F54" s="60" t="s">
        <v>64</v>
      </c>
      <c r="G54" s="54">
        <v>90.2</v>
      </c>
      <c r="H54" s="207">
        <v>108.3</v>
      </c>
      <c r="I54" s="207">
        <v>105.2</v>
      </c>
      <c r="J54" s="60" t="s">
        <v>61</v>
      </c>
      <c r="K54" s="69">
        <v>99.8</v>
      </c>
      <c r="L54">
        <v>13</v>
      </c>
      <c r="N54" s="28"/>
      <c r="O54" s="28"/>
    </row>
    <row r="56" ht="12.75">
      <c r="D56">
        <v>2009</v>
      </c>
    </row>
    <row r="57" spans="4:5" ht="12.75">
      <c r="D57" t="s">
        <v>90</v>
      </c>
      <c r="E57" t="s">
        <v>16</v>
      </c>
    </row>
    <row r="58" spans="3:5" ht="15.75">
      <c r="C58" s="208" t="s">
        <v>17</v>
      </c>
      <c r="D58" s="54">
        <v>108.6</v>
      </c>
      <c r="E58">
        <v>1</v>
      </c>
    </row>
    <row r="59" spans="3:5" ht="15.75">
      <c r="C59" s="60" t="s">
        <v>12</v>
      </c>
      <c r="D59" s="54">
        <v>108.1</v>
      </c>
      <c r="E59">
        <v>2</v>
      </c>
    </row>
    <row r="60" spans="3:5" ht="15.75">
      <c r="C60" s="60" t="s">
        <v>65</v>
      </c>
      <c r="D60" s="54">
        <v>107</v>
      </c>
      <c r="E60">
        <v>3</v>
      </c>
    </row>
    <row r="61" spans="3:5" ht="15.75">
      <c r="C61" s="60" t="s">
        <v>63</v>
      </c>
      <c r="D61" s="54">
        <v>106.8</v>
      </c>
      <c r="E61">
        <v>4</v>
      </c>
    </row>
    <row r="62" spans="3:5" ht="15.75">
      <c r="C62" s="60" t="s">
        <v>61</v>
      </c>
      <c r="D62" s="54">
        <v>104</v>
      </c>
      <c r="E62">
        <v>5</v>
      </c>
    </row>
    <row r="63" spans="3:5" ht="15.75">
      <c r="C63" s="60" t="s">
        <v>62</v>
      </c>
      <c r="D63" s="54">
        <v>103.1</v>
      </c>
      <c r="E63">
        <v>6</v>
      </c>
    </row>
    <row r="64" spans="3:5" ht="15.75">
      <c r="C64" s="60" t="s">
        <v>6</v>
      </c>
      <c r="D64" s="54">
        <v>103</v>
      </c>
      <c r="E64">
        <v>7</v>
      </c>
    </row>
    <row r="65" spans="3:5" ht="15.75">
      <c r="C65" s="60" t="s">
        <v>14</v>
      </c>
      <c r="D65" s="54">
        <v>103</v>
      </c>
      <c r="E65">
        <v>8</v>
      </c>
    </row>
    <row r="66" spans="3:5" ht="15.75">
      <c r="C66" s="60" t="s">
        <v>9</v>
      </c>
      <c r="D66" s="54">
        <v>102.6</v>
      </c>
      <c r="E66">
        <v>9</v>
      </c>
    </row>
    <row r="67" spans="3:5" ht="15.75">
      <c r="C67" s="61" t="s">
        <v>1</v>
      </c>
      <c r="D67" s="54">
        <v>100.5</v>
      </c>
      <c r="E67">
        <v>10</v>
      </c>
    </row>
    <row r="68" spans="3:5" ht="15.75">
      <c r="C68" s="60" t="s">
        <v>60</v>
      </c>
      <c r="D68" s="54">
        <v>99.6</v>
      </c>
      <c r="E68">
        <v>11</v>
      </c>
    </row>
    <row r="69" spans="3:5" ht="15.75">
      <c r="C69" s="60" t="s">
        <v>4</v>
      </c>
      <c r="D69" s="54">
        <v>96.3</v>
      </c>
      <c r="E69">
        <v>12</v>
      </c>
    </row>
    <row r="70" spans="3:5" ht="15.75">
      <c r="C70" s="60" t="s">
        <v>2</v>
      </c>
      <c r="D70" s="54">
        <v>95.9</v>
      </c>
      <c r="E70">
        <v>13</v>
      </c>
    </row>
    <row r="71" spans="3:5" ht="15.75">
      <c r="C71" s="60" t="s">
        <v>64</v>
      </c>
      <c r="D71" s="54">
        <v>90.2</v>
      </c>
      <c r="E71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&amp;R15
</oddHeader>
  </headerFooter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H2" sqref="H2"/>
    </sheetView>
  </sheetViews>
  <sheetFormatPr defaultColWidth="9.33203125" defaultRowHeight="12.75"/>
  <cols>
    <col min="1" max="1" width="7.5" style="0" customWidth="1"/>
    <col min="3" max="3" width="21.16015625" style="0" customWidth="1"/>
    <col min="4" max="4" width="15" style="0" customWidth="1"/>
    <col min="5" max="5" width="14.66015625" style="0" customWidth="1"/>
    <col min="6" max="6" width="18.16015625" style="0" customWidth="1"/>
    <col min="7" max="7" width="8" style="0" customWidth="1"/>
    <col min="9" max="9" width="24.66015625" style="0" customWidth="1"/>
  </cols>
  <sheetData>
    <row r="1" spans="1:14" ht="19.5" customHeight="1">
      <c r="A1" s="215" t="s">
        <v>54</v>
      </c>
      <c r="B1" s="215"/>
      <c r="C1" s="215"/>
      <c r="D1" s="215"/>
      <c r="E1" s="215"/>
      <c r="F1" s="215"/>
      <c r="G1" s="215"/>
      <c r="H1" s="215"/>
      <c r="I1" s="16"/>
      <c r="J1" s="16"/>
      <c r="K1" s="16"/>
      <c r="L1" s="16"/>
      <c r="M1" s="59"/>
      <c r="N1" s="59"/>
    </row>
    <row r="2" spans="1:6" ht="62.25" customHeight="1">
      <c r="A2" s="1"/>
      <c r="B2" s="1"/>
      <c r="C2" s="11"/>
      <c r="D2" s="12" t="s">
        <v>126</v>
      </c>
      <c r="E2" s="12" t="s">
        <v>127</v>
      </c>
      <c r="F2" s="12" t="s">
        <v>22</v>
      </c>
    </row>
    <row r="3" spans="3:6" ht="19.5" customHeight="1">
      <c r="C3" s="60" t="s">
        <v>2</v>
      </c>
      <c r="D3" s="54">
        <v>86</v>
      </c>
      <c r="E3" s="69">
        <v>107.1</v>
      </c>
      <c r="F3" s="15">
        <f aca="true" t="shared" si="0" ref="F3:F16">D3-E3</f>
        <v>-21.099999999999994</v>
      </c>
    </row>
    <row r="4" spans="3:6" ht="19.5" customHeight="1">
      <c r="C4" s="60" t="s">
        <v>17</v>
      </c>
      <c r="D4" s="54">
        <v>93.1</v>
      </c>
      <c r="E4" s="205">
        <v>88.8</v>
      </c>
      <c r="F4" s="206">
        <f t="shared" si="0"/>
        <v>4.299999999999997</v>
      </c>
    </row>
    <row r="5" spans="3:6" ht="19.5" customHeight="1">
      <c r="C5" s="60" t="s">
        <v>12</v>
      </c>
      <c r="D5" s="54">
        <v>104</v>
      </c>
      <c r="E5" s="205">
        <v>102.1</v>
      </c>
      <c r="F5" s="206">
        <f t="shared" si="0"/>
        <v>1.9000000000000057</v>
      </c>
    </row>
    <row r="6" spans="3:6" ht="19.5" customHeight="1">
      <c r="C6" s="60" t="s">
        <v>6</v>
      </c>
      <c r="D6" s="54">
        <v>101.2</v>
      </c>
      <c r="E6" s="69">
        <v>104.9</v>
      </c>
      <c r="F6" s="206">
        <f t="shared" si="0"/>
        <v>-3.700000000000003</v>
      </c>
    </row>
    <row r="7" spans="3:6" ht="19.5" customHeight="1">
      <c r="C7" s="61" t="s">
        <v>1</v>
      </c>
      <c r="D7" s="32">
        <v>100.7</v>
      </c>
      <c r="E7" s="72">
        <v>100.1</v>
      </c>
      <c r="F7" s="20">
        <f t="shared" si="0"/>
        <v>0.6000000000000085</v>
      </c>
    </row>
    <row r="8" spans="3:6" ht="19.5" customHeight="1">
      <c r="C8" s="60" t="s">
        <v>4</v>
      </c>
      <c r="D8" s="54">
        <v>99.4</v>
      </c>
      <c r="E8" s="69">
        <v>100.2</v>
      </c>
      <c r="F8" s="206">
        <f t="shared" si="0"/>
        <v>-0.7999999999999972</v>
      </c>
    </row>
    <row r="9" spans="3:6" ht="19.5" customHeight="1">
      <c r="C9" s="60" t="s">
        <v>14</v>
      </c>
      <c r="D9" s="54">
        <v>99</v>
      </c>
      <c r="E9" s="69">
        <v>99.6</v>
      </c>
      <c r="F9" s="206">
        <f t="shared" si="0"/>
        <v>-0.5999999999999943</v>
      </c>
    </row>
    <row r="10" spans="3:6" ht="19.5" customHeight="1">
      <c r="C10" s="60" t="s">
        <v>60</v>
      </c>
      <c r="D10" s="54">
        <v>100.7</v>
      </c>
      <c r="E10" s="69">
        <v>97.7</v>
      </c>
      <c r="F10" s="15">
        <f t="shared" si="0"/>
        <v>3</v>
      </c>
    </row>
    <row r="11" spans="3:6" ht="19.5" customHeight="1">
      <c r="C11" s="60" t="s">
        <v>61</v>
      </c>
      <c r="D11" s="54">
        <v>98</v>
      </c>
      <c r="E11" s="69">
        <v>95.6</v>
      </c>
      <c r="F11" s="206">
        <f t="shared" si="0"/>
        <v>2.4000000000000057</v>
      </c>
    </row>
    <row r="12" spans="3:6" ht="19.5" customHeight="1">
      <c r="C12" s="60" t="s">
        <v>62</v>
      </c>
      <c r="D12" s="54">
        <v>98.8</v>
      </c>
      <c r="E12" s="69">
        <v>102.6</v>
      </c>
      <c r="F12" s="206">
        <f t="shared" si="0"/>
        <v>-3.799999999999997</v>
      </c>
    </row>
    <row r="13" spans="3:6" ht="19.5" customHeight="1">
      <c r="C13" s="60" t="s">
        <v>63</v>
      </c>
      <c r="D13" s="54">
        <v>91.5</v>
      </c>
      <c r="E13" s="69">
        <v>94.1</v>
      </c>
      <c r="F13" s="15">
        <f t="shared" si="0"/>
        <v>-2.5999999999999943</v>
      </c>
    </row>
    <row r="14" spans="3:6" ht="19.5" customHeight="1">
      <c r="C14" s="60" t="s">
        <v>64</v>
      </c>
      <c r="D14" s="54">
        <v>93.4</v>
      </c>
      <c r="E14" s="69">
        <v>97.1</v>
      </c>
      <c r="F14" s="206">
        <f t="shared" si="0"/>
        <v>-3.6999999999999886</v>
      </c>
    </row>
    <row r="15" spans="3:6" ht="19.5" customHeight="1">
      <c r="C15" s="60" t="s">
        <v>9</v>
      </c>
      <c r="D15" s="54">
        <v>102.1</v>
      </c>
      <c r="E15" s="69">
        <v>105.4</v>
      </c>
      <c r="F15" s="206">
        <f t="shared" si="0"/>
        <v>-3.3000000000000114</v>
      </c>
    </row>
    <row r="16" spans="3:6" ht="19.5" customHeight="1">
      <c r="C16" s="60" t="s">
        <v>65</v>
      </c>
      <c r="D16" s="54">
        <v>95.8</v>
      </c>
      <c r="E16" s="69">
        <v>94.8</v>
      </c>
      <c r="F16" s="206">
        <f t="shared" si="0"/>
        <v>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spans="9:11" ht="19.5" customHeight="1">
      <c r="I36" t="e">
        <f>DGET(C40:E54,E40+'[1]Лист3'!B1:B2,'[1]Лист3'!B1:B2)</f>
        <v>#VALUE!</v>
      </c>
      <c r="K36" s="2"/>
    </row>
    <row r="37" ht="19.5" customHeight="1">
      <c r="K37" s="2"/>
    </row>
    <row r="38" ht="19.5" customHeight="1">
      <c r="C38" t="s">
        <v>91</v>
      </c>
    </row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I40" t="s">
        <v>15</v>
      </c>
      <c r="J40" t="s">
        <v>74</v>
      </c>
      <c r="K40" t="s">
        <v>16</v>
      </c>
    </row>
    <row r="41" spans="3:11" ht="15.75">
      <c r="C41" s="60" t="s">
        <v>12</v>
      </c>
      <c r="D41" s="54">
        <v>104</v>
      </c>
      <c r="E41">
        <v>1</v>
      </c>
      <c r="F41" s="60" t="s">
        <v>12</v>
      </c>
      <c r="G41" s="54">
        <v>104</v>
      </c>
      <c r="H41">
        <v>97.9</v>
      </c>
      <c r="I41" s="60" t="s">
        <v>2</v>
      </c>
      <c r="J41" s="69">
        <v>107.1</v>
      </c>
      <c r="K41">
        <v>1</v>
      </c>
    </row>
    <row r="42" spans="3:11" ht="15.75">
      <c r="C42" s="60" t="s">
        <v>9</v>
      </c>
      <c r="D42" s="54">
        <v>102.1</v>
      </c>
      <c r="E42">
        <v>2</v>
      </c>
      <c r="F42" s="60" t="s">
        <v>9</v>
      </c>
      <c r="G42" s="54">
        <v>102.1</v>
      </c>
      <c r="H42">
        <v>97.9</v>
      </c>
      <c r="I42" s="60" t="s">
        <v>9</v>
      </c>
      <c r="J42" s="69">
        <v>105.4</v>
      </c>
      <c r="K42">
        <v>2</v>
      </c>
    </row>
    <row r="43" spans="3:11" ht="15.75">
      <c r="C43" s="60" t="s">
        <v>6</v>
      </c>
      <c r="D43" s="54">
        <v>101.2</v>
      </c>
      <c r="E43">
        <v>3</v>
      </c>
      <c r="F43" s="60" t="s">
        <v>6</v>
      </c>
      <c r="G43" s="54">
        <v>101.2</v>
      </c>
      <c r="H43">
        <v>97.9</v>
      </c>
      <c r="I43" s="60" t="s">
        <v>6</v>
      </c>
      <c r="J43" s="69">
        <v>104.9</v>
      </c>
      <c r="K43">
        <v>3</v>
      </c>
    </row>
    <row r="44" spans="3:11" ht="15.75">
      <c r="C44" s="61" t="s">
        <v>1</v>
      </c>
      <c r="D44" s="54">
        <v>100.7</v>
      </c>
      <c r="E44">
        <v>4</v>
      </c>
      <c r="F44" s="61" t="s">
        <v>1</v>
      </c>
      <c r="G44" s="54">
        <v>100.7</v>
      </c>
      <c r="H44">
        <v>97.9</v>
      </c>
      <c r="I44" s="60" t="s">
        <v>62</v>
      </c>
      <c r="J44" s="69">
        <v>102.6</v>
      </c>
      <c r="K44">
        <v>4</v>
      </c>
    </row>
    <row r="45" spans="3:11" ht="15.75">
      <c r="C45" s="60" t="s">
        <v>60</v>
      </c>
      <c r="D45" s="54">
        <v>100.7</v>
      </c>
      <c r="E45">
        <v>4</v>
      </c>
      <c r="F45" s="60" t="s">
        <v>60</v>
      </c>
      <c r="G45" s="54">
        <v>100.7</v>
      </c>
      <c r="H45">
        <v>97.9</v>
      </c>
      <c r="I45" s="60" t="s">
        <v>12</v>
      </c>
      <c r="J45" s="205">
        <v>102.1</v>
      </c>
      <c r="K45">
        <v>5</v>
      </c>
    </row>
    <row r="46" spans="3:11" ht="15.75">
      <c r="C46" s="60" t="s">
        <v>4</v>
      </c>
      <c r="D46" s="54">
        <v>99.4</v>
      </c>
      <c r="E46">
        <v>5</v>
      </c>
      <c r="F46" s="60" t="s">
        <v>4</v>
      </c>
      <c r="G46" s="54">
        <v>99.4</v>
      </c>
      <c r="H46">
        <v>97.9</v>
      </c>
      <c r="I46" s="60" t="s">
        <v>4</v>
      </c>
      <c r="J46" s="69">
        <v>100.2</v>
      </c>
      <c r="K46">
        <v>6</v>
      </c>
    </row>
    <row r="47" spans="3:11" ht="31.5">
      <c r="C47" s="60" t="s">
        <v>14</v>
      </c>
      <c r="D47" s="54">
        <v>99</v>
      </c>
      <c r="E47">
        <v>6</v>
      </c>
      <c r="F47" s="60" t="s">
        <v>14</v>
      </c>
      <c r="G47" s="54">
        <v>99</v>
      </c>
      <c r="H47">
        <v>97.9</v>
      </c>
      <c r="I47" s="61" t="s">
        <v>1</v>
      </c>
      <c r="J47" s="69">
        <v>100.1</v>
      </c>
      <c r="K47">
        <v>7</v>
      </c>
    </row>
    <row r="48" spans="3:11" ht="15.75">
      <c r="C48" s="60" t="s">
        <v>62</v>
      </c>
      <c r="D48" s="54">
        <v>98.8</v>
      </c>
      <c r="E48">
        <v>7</v>
      </c>
      <c r="F48" s="60" t="s">
        <v>62</v>
      </c>
      <c r="G48" s="54">
        <v>98.8</v>
      </c>
      <c r="H48">
        <v>97.9</v>
      </c>
      <c r="I48" s="60" t="s">
        <v>14</v>
      </c>
      <c r="J48" s="69">
        <v>99.6</v>
      </c>
      <c r="K48">
        <v>8</v>
      </c>
    </row>
    <row r="49" spans="3:11" ht="31.5">
      <c r="C49" s="60" t="s">
        <v>61</v>
      </c>
      <c r="D49" s="54">
        <v>98</v>
      </c>
      <c r="E49">
        <v>8</v>
      </c>
      <c r="F49" s="60" t="s">
        <v>61</v>
      </c>
      <c r="G49" s="54">
        <v>98</v>
      </c>
      <c r="H49">
        <v>97.9</v>
      </c>
      <c r="I49" s="60" t="s">
        <v>60</v>
      </c>
      <c r="J49" s="69">
        <v>97.7</v>
      </c>
      <c r="K49">
        <v>9</v>
      </c>
    </row>
    <row r="50" spans="3:11" ht="15.75">
      <c r="C50" s="60" t="s">
        <v>65</v>
      </c>
      <c r="D50" s="54">
        <v>95.8</v>
      </c>
      <c r="E50">
        <v>9</v>
      </c>
      <c r="F50" s="60" t="s">
        <v>65</v>
      </c>
      <c r="G50" s="54">
        <v>95.8</v>
      </c>
      <c r="H50">
        <v>97.9</v>
      </c>
      <c r="I50" s="60" t="s">
        <v>64</v>
      </c>
      <c r="J50" s="69">
        <v>97.1</v>
      </c>
      <c r="K50">
        <v>10</v>
      </c>
    </row>
    <row r="51" spans="3:11" ht="15.75">
      <c r="C51" s="60" t="s">
        <v>64</v>
      </c>
      <c r="D51" s="54">
        <v>93.4</v>
      </c>
      <c r="E51">
        <v>10</v>
      </c>
      <c r="F51" s="60" t="s">
        <v>64</v>
      </c>
      <c r="G51" s="54">
        <v>93.4</v>
      </c>
      <c r="H51">
        <v>97.9</v>
      </c>
      <c r="I51" s="60" t="s">
        <v>61</v>
      </c>
      <c r="J51" s="69">
        <v>95.6</v>
      </c>
      <c r="K51">
        <v>11</v>
      </c>
    </row>
    <row r="52" spans="3:11" ht="15.75">
      <c r="C52" s="60" t="s">
        <v>17</v>
      </c>
      <c r="D52" s="54">
        <v>93.1</v>
      </c>
      <c r="E52">
        <v>11</v>
      </c>
      <c r="F52" s="60" t="s">
        <v>17</v>
      </c>
      <c r="G52" s="54">
        <v>93.1</v>
      </c>
      <c r="H52">
        <v>97.9</v>
      </c>
      <c r="I52" s="60" t="s">
        <v>65</v>
      </c>
      <c r="J52" s="69">
        <v>94.8</v>
      </c>
      <c r="K52">
        <v>12</v>
      </c>
    </row>
    <row r="53" spans="3:11" ht="15.75">
      <c r="C53" s="60" t="s">
        <v>63</v>
      </c>
      <c r="D53" s="54">
        <v>91.5</v>
      </c>
      <c r="E53">
        <v>12</v>
      </c>
      <c r="F53" s="60" t="s">
        <v>63</v>
      </c>
      <c r="G53" s="54">
        <v>91.5</v>
      </c>
      <c r="H53">
        <v>97.9</v>
      </c>
      <c r="I53" s="60" t="s">
        <v>63</v>
      </c>
      <c r="J53" s="69">
        <v>94.1</v>
      </c>
      <c r="K53">
        <v>13</v>
      </c>
    </row>
    <row r="54" spans="3:11" ht="15.75">
      <c r="C54" s="60" t="s">
        <v>2</v>
      </c>
      <c r="D54" s="54">
        <v>86</v>
      </c>
      <c r="E54">
        <v>13</v>
      </c>
      <c r="F54" s="60" t="s">
        <v>2</v>
      </c>
      <c r="G54" s="54">
        <v>86</v>
      </c>
      <c r="H54">
        <v>97.9</v>
      </c>
      <c r="I54" s="60" t="s">
        <v>17</v>
      </c>
      <c r="J54" s="205">
        <v>88.8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0" t="s">
        <v>12</v>
      </c>
      <c r="D58" s="54">
        <v>104</v>
      </c>
      <c r="E58">
        <v>1</v>
      </c>
    </row>
    <row r="59" spans="3:5" ht="15.75">
      <c r="C59" s="60" t="s">
        <v>9</v>
      </c>
      <c r="D59" s="54">
        <v>102.1</v>
      </c>
      <c r="E59">
        <v>2</v>
      </c>
    </row>
    <row r="60" spans="3:5" ht="15.75">
      <c r="C60" s="60" t="s">
        <v>6</v>
      </c>
      <c r="D60" s="54">
        <v>101.2</v>
      </c>
      <c r="E60">
        <v>3</v>
      </c>
    </row>
    <row r="61" spans="3:5" ht="15.75">
      <c r="C61" s="61" t="s">
        <v>1</v>
      </c>
      <c r="D61" s="54">
        <v>100.7</v>
      </c>
      <c r="E61">
        <v>4</v>
      </c>
    </row>
    <row r="62" spans="3:5" ht="15.75">
      <c r="C62" s="60" t="s">
        <v>60</v>
      </c>
      <c r="D62" s="54">
        <v>100.7</v>
      </c>
      <c r="E62" s="150">
        <v>5</v>
      </c>
    </row>
    <row r="63" spans="3:6" ht="15.75">
      <c r="C63" s="60" t="s">
        <v>4</v>
      </c>
      <c r="D63" s="54">
        <v>99.4</v>
      </c>
      <c r="E63">
        <v>6</v>
      </c>
      <c r="F63" s="34">
        <f aca="true" t="shared" si="1" ref="F63:F70">100-D63</f>
        <v>0.5999999999999943</v>
      </c>
    </row>
    <row r="64" spans="3:6" ht="15.75">
      <c r="C64" s="60" t="s">
        <v>14</v>
      </c>
      <c r="D64" s="54">
        <v>99</v>
      </c>
      <c r="E64">
        <v>7</v>
      </c>
      <c r="F64" s="34">
        <f t="shared" si="1"/>
        <v>1</v>
      </c>
    </row>
    <row r="65" spans="3:6" ht="15.75">
      <c r="C65" s="60" t="s">
        <v>62</v>
      </c>
      <c r="D65" s="54">
        <v>98.8</v>
      </c>
      <c r="E65">
        <v>8</v>
      </c>
      <c r="F65" s="34">
        <f t="shared" si="1"/>
        <v>1.2000000000000028</v>
      </c>
    </row>
    <row r="66" spans="3:6" ht="15.75">
      <c r="C66" s="60" t="s">
        <v>61</v>
      </c>
      <c r="D66" s="54">
        <v>98</v>
      </c>
      <c r="E66">
        <v>9</v>
      </c>
      <c r="F66" s="34">
        <f t="shared" si="1"/>
        <v>2</v>
      </c>
    </row>
    <row r="67" spans="3:6" ht="15.75">
      <c r="C67" s="60" t="s">
        <v>65</v>
      </c>
      <c r="D67" s="54">
        <v>95.8</v>
      </c>
      <c r="E67">
        <v>10</v>
      </c>
      <c r="F67" s="34">
        <f t="shared" si="1"/>
        <v>4.200000000000003</v>
      </c>
    </row>
    <row r="68" spans="3:6" ht="15.75">
      <c r="C68" s="60" t="s">
        <v>64</v>
      </c>
      <c r="D68" s="54">
        <v>93.4</v>
      </c>
      <c r="E68">
        <v>11</v>
      </c>
      <c r="F68" s="34">
        <f t="shared" si="1"/>
        <v>6.599999999999994</v>
      </c>
    </row>
    <row r="69" spans="3:6" ht="15.75">
      <c r="C69" s="60" t="s">
        <v>17</v>
      </c>
      <c r="D69" s="54">
        <v>93.1</v>
      </c>
      <c r="E69">
        <v>12</v>
      </c>
      <c r="F69" s="34">
        <f t="shared" si="1"/>
        <v>6.900000000000006</v>
      </c>
    </row>
    <row r="70" spans="3:6" ht="15.75">
      <c r="C70" s="60" t="s">
        <v>63</v>
      </c>
      <c r="D70" s="54">
        <v>91.5</v>
      </c>
      <c r="E70">
        <v>13</v>
      </c>
      <c r="F70" s="34">
        <f t="shared" si="1"/>
        <v>8.5</v>
      </c>
    </row>
    <row r="71" spans="3:6" ht="15.75">
      <c r="C71" s="60" t="s">
        <v>2</v>
      </c>
      <c r="D71" s="54">
        <v>86</v>
      </c>
      <c r="E71">
        <v>14</v>
      </c>
      <c r="F71" s="34">
        <f>100-D71</f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&amp;R16</oddHeader>
  </headerFooter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F5" sqref="F5"/>
    </sheetView>
  </sheetViews>
  <sheetFormatPr defaultColWidth="9.33203125" defaultRowHeight="12.75"/>
  <cols>
    <col min="1" max="1" width="7.16015625" style="0" customWidth="1"/>
    <col min="2" max="2" width="8.33203125" style="0" customWidth="1"/>
    <col min="3" max="3" width="25.16015625" style="0" customWidth="1"/>
    <col min="4" max="4" width="16.33203125" style="0" customWidth="1"/>
    <col min="5" max="5" width="16.66015625" style="0" customWidth="1"/>
    <col min="6" max="6" width="18.16015625" style="0" customWidth="1"/>
    <col min="7" max="7" width="8.66015625" style="0" customWidth="1"/>
    <col min="8" max="8" width="8.83203125" style="0" customWidth="1"/>
    <col min="9" max="9" width="24.66015625" style="0" customWidth="1"/>
  </cols>
  <sheetData>
    <row r="1" spans="1:11" ht="15.75">
      <c r="A1" s="215" t="s">
        <v>99</v>
      </c>
      <c r="B1" s="215"/>
      <c r="C1" s="215"/>
      <c r="D1" s="215"/>
      <c r="E1" s="215"/>
      <c r="F1" s="215"/>
      <c r="G1" s="215"/>
      <c r="H1" s="215"/>
      <c r="I1" s="16"/>
      <c r="J1" s="16"/>
      <c r="K1" s="16"/>
    </row>
    <row r="2" spans="1:6" ht="51">
      <c r="A2" s="1"/>
      <c r="B2" s="1"/>
      <c r="C2" s="11"/>
      <c r="D2" s="12" t="s">
        <v>129</v>
      </c>
      <c r="E2" s="12" t="s">
        <v>130</v>
      </c>
      <c r="F2" s="12" t="s">
        <v>131</v>
      </c>
    </row>
    <row r="3" spans="3:6" ht="19.5" customHeight="1">
      <c r="C3" s="60" t="s">
        <v>2</v>
      </c>
      <c r="D3" s="52">
        <v>3759</v>
      </c>
      <c r="E3" s="52">
        <v>3856</v>
      </c>
      <c r="F3" s="54">
        <v>97.5</v>
      </c>
    </row>
    <row r="4" spans="3:6" ht="18.75" customHeight="1">
      <c r="C4" s="60" t="s">
        <v>17</v>
      </c>
      <c r="D4" s="52">
        <v>4404</v>
      </c>
      <c r="E4" s="58">
        <v>4230</v>
      </c>
      <c r="F4" s="54">
        <v>104.1</v>
      </c>
    </row>
    <row r="5" spans="3:6" ht="18.75" customHeight="1">
      <c r="C5" s="60" t="s">
        <v>12</v>
      </c>
      <c r="D5" s="52">
        <v>4313</v>
      </c>
      <c r="E5" s="58">
        <v>3937</v>
      </c>
      <c r="F5" s="54">
        <v>109.6</v>
      </c>
    </row>
    <row r="6" spans="3:6" ht="19.5" customHeight="1">
      <c r="C6" s="60" t="s">
        <v>6</v>
      </c>
      <c r="D6" s="52">
        <v>4814</v>
      </c>
      <c r="E6" s="52">
        <v>4718</v>
      </c>
      <c r="F6" s="54">
        <v>102.5</v>
      </c>
    </row>
    <row r="7" spans="3:6" ht="18" customHeight="1">
      <c r="C7" s="61" t="s">
        <v>1</v>
      </c>
      <c r="D7" s="52">
        <v>4581</v>
      </c>
      <c r="E7" s="52">
        <v>4431</v>
      </c>
      <c r="F7" s="54">
        <v>103.4</v>
      </c>
    </row>
    <row r="8" spans="3:6" ht="21.75" customHeight="1">
      <c r="C8" s="60" t="s">
        <v>4</v>
      </c>
      <c r="D8" s="192">
        <v>4213</v>
      </c>
      <c r="E8" s="192">
        <v>4382</v>
      </c>
      <c r="F8" s="54">
        <v>105.5</v>
      </c>
    </row>
    <row r="9" spans="3:6" ht="20.25" customHeight="1">
      <c r="C9" s="60" t="s">
        <v>14</v>
      </c>
      <c r="D9" s="52">
        <v>4357</v>
      </c>
      <c r="E9" s="52">
        <v>4387</v>
      </c>
      <c r="F9" s="54">
        <v>104.9</v>
      </c>
    </row>
    <row r="10" spans="3:6" ht="19.5" customHeight="1">
      <c r="C10" s="60" t="s">
        <v>60</v>
      </c>
      <c r="D10" s="52">
        <v>4811</v>
      </c>
      <c r="E10" s="52">
        <v>4474</v>
      </c>
      <c r="F10" s="54">
        <v>107.5</v>
      </c>
    </row>
    <row r="11" spans="3:6" ht="20.25" customHeight="1">
      <c r="C11" s="60" t="s">
        <v>61</v>
      </c>
      <c r="D11" s="52">
        <v>4100</v>
      </c>
      <c r="E11" s="52">
        <v>4000</v>
      </c>
      <c r="F11" s="54">
        <v>101.9</v>
      </c>
    </row>
    <row r="12" spans="3:6" ht="20.25" customHeight="1">
      <c r="C12" s="60" t="s">
        <v>62</v>
      </c>
      <c r="D12" s="52">
        <v>3044</v>
      </c>
      <c r="E12" s="52">
        <v>2996</v>
      </c>
      <c r="F12" s="54">
        <v>101.5</v>
      </c>
    </row>
    <row r="13" spans="3:6" ht="21" customHeight="1">
      <c r="C13" s="60" t="s">
        <v>63</v>
      </c>
      <c r="D13" s="52">
        <v>3315</v>
      </c>
      <c r="E13" s="52">
        <v>3325</v>
      </c>
      <c r="F13" s="54">
        <v>100</v>
      </c>
    </row>
    <row r="14" spans="3:6" ht="20.25" customHeight="1">
      <c r="C14" s="60" t="s">
        <v>64</v>
      </c>
      <c r="D14" s="192">
        <v>3741</v>
      </c>
      <c r="E14" s="52">
        <v>3701</v>
      </c>
      <c r="F14" s="54">
        <v>102.2</v>
      </c>
    </row>
    <row r="15" spans="3:6" ht="20.25" customHeight="1">
      <c r="C15" s="60" t="s">
        <v>9</v>
      </c>
      <c r="D15" s="52">
        <v>4114</v>
      </c>
      <c r="E15" s="52">
        <v>4066</v>
      </c>
      <c r="F15" s="54">
        <v>101.2</v>
      </c>
    </row>
    <row r="16" spans="3:6" ht="18.75" customHeight="1">
      <c r="C16" s="60" t="s">
        <v>65</v>
      </c>
      <c r="D16" s="52">
        <v>3392</v>
      </c>
      <c r="E16" s="52">
        <v>3423</v>
      </c>
      <c r="F16" s="54">
        <v>99.1</v>
      </c>
    </row>
    <row r="17" ht="21.75" customHeight="1"/>
    <row r="18" ht="26.25" customHeight="1"/>
    <row r="19" ht="25.5" customHeight="1"/>
    <row r="20" ht="21.75" customHeight="1"/>
    <row r="21" ht="21.75" customHeight="1"/>
    <row r="22" ht="25.5" customHeight="1"/>
    <row r="23" ht="24.75" customHeight="1"/>
    <row r="24" ht="20.25" customHeight="1">
      <c r="K24" s="2"/>
    </row>
    <row r="25" ht="23.25" customHeight="1">
      <c r="K25" s="2"/>
    </row>
    <row r="26" ht="18" customHeight="1">
      <c r="K26" s="2"/>
    </row>
    <row r="27" ht="22.5" customHeight="1">
      <c r="K27" s="3"/>
    </row>
    <row r="28" ht="21" customHeight="1">
      <c r="K28" s="2"/>
    </row>
    <row r="29" ht="21" customHeight="1">
      <c r="K29" s="2"/>
    </row>
    <row r="30" ht="21" customHeight="1">
      <c r="K30" s="2"/>
    </row>
    <row r="31" ht="19.5" customHeight="1">
      <c r="K31" s="2"/>
    </row>
    <row r="32" ht="18.75" customHeight="1">
      <c r="K32" s="2"/>
    </row>
    <row r="33" ht="21" customHeight="1">
      <c r="K33" s="2"/>
    </row>
    <row r="34" ht="18.75" customHeight="1">
      <c r="K34" s="2"/>
    </row>
    <row r="35" ht="18.75" customHeight="1">
      <c r="K35" s="2"/>
    </row>
    <row r="36" ht="17.25" customHeight="1">
      <c r="K36" s="2"/>
    </row>
    <row r="37" ht="21.75" customHeight="1">
      <c r="K37" s="2"/>
    </row>
    <row r="38" ht="23.25" customHeight="1">
      <c r="C38" t="s">
        <v>100</v>
      </c>
    </row>
    <row r="39" spans="4:10" ht="20.2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H40" t="s">
        <v>16</v>
      </c>
      <c r="I40" t="s">
        <v>15</v>
      </c>
      <c r="J40" t="s">
        <v>74</v>
      </c>
      <c r="K40" t="s">
        <v>16</v>
      </c>
    </row>
    <row r="41" spans="3:11" ht="19.5" customHeight="1">
      <c r="C41" s="60" t="s">
        <v>6</v>
      </c>
      <c r="D41" s="52">
        <v>4814</v>
      </c>
      <c r="E41">
        <v>1</v>
      </c>
      <c r="F41" s="60" t="s">
        <v>6</v>
      </c>
      <c r="G41" s="52">
        <v>4814</v>
      </c>
      <c r="I41" s="60" t="s">
        <v>6</v>
      </c>
      <c r="J41" s="52">
        <v>4718</v>
      </c>
      <c r="K41">
        <v>1</v>
      </c>
    </row>
    <row r="42" spans="3:11" ht="19.5" customHeight="1">
      <c r="C42" s="60" t="s">
        <v>60</v>
      </c>
      <c r="D42" s="52">
        <v>4811</v>
      </c>
      <c r="E42">
        <v>2</v>
      </c>
      <c r="F42" s="60" t="s">
        <v>60</v>
      </c>
      <c r="G42" s="52">
        <v>4811</v>
      </c>
      <c r="I42" s="60" t="s">
        <v>60</v>
      </c>
      <c r="J42" s="52">
        <v>4474</v>
      </c>
      <c r="K42">
        <v>2</v>
      </c>
    </row>
    <row r="43" spans="3:11" ht="16.5" customHeight="1">
      <c r="C43" s="61" t="s">
        <v>1</v>
      </c>
      <c r="D43" s="52">
        <v>4581</v>
      </c>
      <c r="E43">
        <v>3</v>
      </c>
      <c r="F43" s="61" t="s">
        <v>1</v>
      </c>
      <c r="G43" s="52">
        <v>4581</v>
      </c>
      <c r="I43" s="61" t="s">
        <v>1</v>
      </c>
      <c r="J43" s="52">
        <v>4431</v>
      </c>
      <c r="K43">
        <v>3</v>
      </c>
    </row>
    <row r="44" spans="3:11" ht="17.25" customHeight="1">
      <c r="C44" s="60" t="s">
        <v>17</v>
      </c>
      <c r="D44" s="52">
        <v>4404</v>
      </c>
      <c r="E44">
        <v>4</v>
      </c>
      <c r="F44" s="60" t="s">
        <v>17</v>
      </c>
      <c r="G44" s="52">
        <v>4404</v>
      </c>
      <c r="I44" s="60" t="s">
        <v>14</v>
      </c>
      <c r="J44" s="52">
        <v>4387</v>
      </c>
      <c r="K44">
        <v>4</v>
      </c>
    </row>
    <row r="45" spans="3:11" ht="18" customHeight="1">
      <c r="C45" s="60" t="s">
        <v>14</v>
      </c>
      <c r="D45" s="52">
        <v>4357</v>
      </c>
      <c r="E45">
        <v>5</v>
      </c>
      <c r="F45" s="60" t="s">
        <v>14</v>
      </c>
      <c r="G45" s="52">
        <v>4357</v>
      </c>
      <c r="I45" s="60" t="s">
        <v>4</v>
      </c>
      <c r="J45" s="192">
        <v>4382</v>
      </c>
      <c r="K45">
        <v>5</v>
      </c>
    </row>
    <row r="46" spans="3:11" ht="16.5" customHeight="1">
      <c r="C46" s="60" t="s">
        <v>12</v>
      </c>
      <c r="D46" s="52">
        <v>4313</v>
      </c>
      <c r="E46">
        <v>6</v>
      </c>
      <c r="F46" s="60" t="s">
        <v>12</v>
      </c>
      <c r="G46" s="52">
        <v>4313</v>
      </c>
      <c r="I46" s="60" t="s">
        <v>17</v>
      </c>
      <c r="J46" s="58">
        <v>4230</v>
      </c>
      <c r="K46">
        <v>6</v>
      </c>
    </row>
    <row r="47" spans="3:11" ht="16.5" customHeight="1">
      <c r="C47" s="60" t="s">
        <v>4</v>
      </c>
      <c r="D47" s="192">
        <v>4213</v>
      </c>
      <c r="E47">
        <v>7</v>
      </c>
      <c r="F47" s="60" t="s">
        <v>4</v>
      </c>
      <c r="G47" s="192">
        <v>4213</v>
      </c>
      <c r="I47" s="60" t="s">
        <v>9</v>
      </c>
      <c r="J47" s="52">
        <v>4066</v>
      </c>
      <c r="K47">
        <v>7</v>
      </c>
    </row>
    <row r="48" spans="3:11" ht="19.5" customHeight="1">
      <c r="C48" s="60" t="s">
        <v>9</v>
      </c>
      <c r="D48" s="52">
        <v>4114</v>
      </c>
      <c r="E48">
        <v>8</v>
      </c>
      <c r="F48" s="60" t="s">
        <v>9</v>
      </c>
      <c r="G48" s="52">
        <v>4114</v>
      </c>
      <c r="I48" s="60" t="s">
        <v>61</v>
      </c>
      <c r="J48" s="52">
        <v>4000</v>
      </c>
      <c r="K48">
        <v>8</v>
      </c>
    </row>
    <row r="49" spans="3:11" ht="17.25" customHeight="1">
      <c r="C49" s="60" t="s">
        <v>61</v>
      </c>
      <c r="D49" s="52">
        <v>4100</v>
      </c>
      <c r="E49">
        <v>9</v>
      </c>
      <c r="F49" s="60" t="s">
        <v>61</v>
      </c>
      <c r="G49" s="52">
        <v>4100</v>
      </c>
      <c r="I49" s="60" t="s">
        <v>12</v>
      </c>
      <c r="J49" s="58">
        <v>3937</v>
      </c>
      <c r="K49">
        <v>9</v>
      </c>
    </row>
    <row r="50" spans="3:11" ht="15.75" customHeight="1">
      <c r="C50" s="60" t="s">
        <v>2</v>
      </c>
      <c r="D50" s="52">
        <v>3759</v>
      </c>
      <c r="E50">
        <v>10</v>
      </c>
      <c r="F50" s="60" t="s">
        <v>2</v>
      </c>
      <c r="G50" s="52">
        <v>3759</v>
      </c>
      <c r="I50" s="60" t="s">
        <v>2</v>
      </c>
      <c r="J50" s="52">
        <v>3856</v>
      </c>
      <c r="K50">
        <v>10</v>
      </c>
    </row>
    <row r="51" spans="3:11" ht="14.25" customHeight="1">
      <c r="C51" s="60" t="s">
        <v>64</v>
      </c>
      <c r="D51" s="192">
        <v>3741</v>
      </c>
      <c r="E51">
        <v>11</v>
      </c>
      <c r="F51" s="60" t="s">
        <v>64</v>
      </c>
      <c r="G51" s="192">
        <v>3741</v>
      </c>
      <c r="I51" s="60" t="s">
        <v>64</v>
      </c>
      <c r="J51" s="52">
        <v>3701</v>
      </c>
      <c r="K51">
        <v>11</v>
      </c>
    </row>
    <row r="52" spans="3:11" ht="17.25" customHeight="1">
      <c r="C52" s="60" t="s">
        <v>65</v>
      </c>
      <c r="D52" s="52">
        <v>3392</v>
      </c>
      <c r="E52">
        <v>12</v>
      </c>
      <c r="F52" s="60" t="s">
        <v>65</v>
      </c>
      <c r="G52" s="52">
        <v>3392</v>
      </c>
      <c r="I52" s="60" t="s">
        <v>65</v>
      </c>
      <c r="J52" s="52">
        <v>3423</v>
      </c>
      <c r="K52">
        <v>12</v>
      </c>
    </row>
    <row r="53" spans="3:11" ht="16.5" customHeight="1">
      <c r="C53" s="60" t="s">
        <v>63</v>
      </c>
      <c r="D53" s="52">
        <v>3315</v>
      </c>
      <c r="E53">
        <v>13</v>
      </c>
      <c r="F53" s="60" t="s">
        <v>63</v>
      </c>
      <c r="G53" s="52">
        <v>3315</v>
      </c>
      <c r="I53" s="60" t="s">
        <v>63</v>
      </c>
      <c r="J53" s="52">
        <v>3325</v>
      </c>
      <c r="K53">
        <v>13</v>
      </c>
    </row>
    <row r="54" spans="3:11" ht="15" customHeight="1">
      <c r="C54" s="60" t="s">
        <v>62</v>
      </c>
      <c r="D54" s="52">
        <v>3044</v>
      </c>
      <c r="E54">
        <v>14</v>
      </c>
      <c r="F54" s="60" t="s">
        <v>62</v>
      </c>
      <c r="G54" s="52">
        <v>3044</v>
      </c>
      <c r="I54" s="60" t="s">
        <v>62</v>
      </c>
      <c r="J54" s="52">
        <v>2996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6" ht="15.75">
      <c r="C58" s="61" t="s">
        <v>1</v>
      </c>
      <c r="D58" s="52">
        <v>4581</v>
      </c>
      <c r="E58">
        <v>3</v>
      </c>
      <c r="F58" s="54">
        <v>109.6</v>
      </c>
    </row>
    <row r="59" spans="3:6" ht="15.75">
      <c r="C59" s="60" t="s">
        <v>9</v>
      </c>
      <c r="D59" s="52">
        <v>4114</v>
      </c>
      <c r="E59">
        <v>8</v>
      </c>
      <c r="F59" s="54">
        <v>107.5</v>
      </c>
    </row>
    <row r="60" spans="3:6" ht="15.75">
      <c r="C60" s="60" t="s">
        <v>12</v>
      </c>
      <c r="D60" s="52">
        <v>4313</v>
      </c>
      <c r="E60">
        <v>6</v>
      </c>
      <c r="F60" s="54">
        <v>105.5</v>
      </c>
    </row>
    <row r="61" spans="3:6" ht="15.75">
      <c r="C61" s="60" t="s">
        <v>4</v>
      </c>
      <c r="D61" s="192">
        <v>4213</v>
      </c>
      <c r="E61">
        <v>7</v>
      </c>
      <c r="F61" s="54">
        <v>104.9</v>
      </c>
    </row>
    <row r="62" spans="3:6" ht="15.75">
      <c r="C62" s="60" t="s">
        <v>60</v>
      </c>
      <c r="D62" s="52">
        <v>4811</v>
      </c>
      <c r="E62">
        <v>2</v>
      </c>
      <c r="F62" s="54">
        <v>104.1</v>
      </c>
    </row>
    <row r="63" spans="3:6" ht="15.75">
      <c r="C63" s="60" t="s">
        <v>14</v>
      </c>
      <c r="D63" s="52">
        <v>4357</v>
      </c>
      <c r="E63">
        <v>5</v>
      </c>
      <c r="F63" s="54">
        <v>103.4</v>
      </c>
    </row>
    <row r="64" spans="3:6" ht="15.75">
      <c r="C64" s="60" t="s">
        <v>17</v>
      </c>
      <c r="D64" s="52">
        <v>4404</v>
      </c>
      <c r="E64">
        <v>4</v>
      </c>
      <c r="F64" s="54">
        <v>102.5</v>
      </c>
    </row>
    <row r="65" spans="3:6" ht="15.75">
      <c r="C65" s="60" t="s">
        <v>65</v>
      </c>
      <c r="D65" s="52">
        <v>3392</v>
      </c>
      <c r="E65">
        <v>12</v>
      </c>
      <c r="F65" s="54">
        <v>102.2</v>
      </c>
    </row>
    <row r="66" spans="3:6" ht="15.75">
      <c r="C66" s="60" t="s">
        <v>61</v>
      </c>
      <c r="D66" s="52">
        <v>4100</v>
      </c>
      <c r="E66">
        <v>9</v>
      </c>
      <c r="F66" s="54">
        <v>101.9</v>
      </c>
    </row>
    <row r="67" spans="3:6" ht="15.75">
      <c r="C67" s="60" t="s">
        <v>2</v>
      </c>
      <c r="D67" s="52">
        <v>3759</v>
      </c>
      <c r="E67">
        <v>10</v>
      </c>
      <c r="F67" s="54">
        <v>101.5</v>
      </c>
    </row>
    <row r="68" spans="3:6" ht="15.75">
      <c r="C68" s="60" t="s">
        <v>63</v>
      </c>
      <c r="D68" s="52">
        <v>3315</v>
      </c>
      <c r="E68">
        <v>13</v>
      </c>
      <c r="F68" s="54">
        <v>101.2</v>
      </c>
    </row>
    <row r="69" spans="3:6" ht="15.75">
      <c r="C69" s="60" t="s">
        <v>64</v>
      </c>
      <c r="D69" s="192">
        <v>3741</v>
      </c>
      <c r="E69">
        <v>11</v>
      </c>
      <c r="F69" s="54">
        <v>100</v>
      </c>
    </row>
    <row r="70" spans="3:6" ht="15.75">
      <c r="C70" s="60" t="s">
        <v>62</v>
      </c>
      <c r="D70" s="52">
        <v>3044</v>
      </c>
      <c r="E70">
        <v>14</v>
      </c>
      <c r="F70" s="54">
        <v>99.1</v>
      </c>
    </row>
    <row r="71" spans="3:6" ht="15.75">
      <c r="C71" s="60" t="s">
        <v>6</v>
      </c>
      <c r="D71" s="52">
        <v>4814</v>
      </c>
      <c r="E71">
        <v>1</v>
      </c>
      <c r="F71" s="54">
        <v>97.5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Header>&amp;R17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N_Shadrina</dc:creator>
  <cp:keywords/>
  <dc:description/>
  <cp:lastModifiedBy>N_Shadrina</cp:lastModifiedBy>
  <cp:lastPrinted>2011-02-10T07:51:36Z</cp:lastPrinted>
  <dcterms:created xsi:type="dcterms:W3CDTF">2007-07-26T05:47:54Z</dcterms:created>
  <dcterms:modified xsi:type="dcterms:W3CDTF">2011-02-10T07:53:51Z</dcterms:modified>
  <cp:category/>
  <cp:version/>
  <cp:contentType/>
  <cp:contentStatus/>
</cp:coreProperties>
</file>